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1.xml" ContentType="application/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2.xml" ContentType="application/xml"/>
  <Override PartName="/customXml/item3.xml" ContentType="application/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ushmania\Documents\"/>
    </mc:Choice>
  </mc:AlternateContent>
  <xr:revisionPtr revIDLastSave="0" documentId="8_{6F70BAC7-E7E8-4FB0-9236-2CA4AA21F6AF}" xr6:coauthVersionLast="45" xr6:coauthVersionMax="45" xr10:uidLastSave="{00000000-0000-0000-0000-000000000000}"/>
  <bookViews>
    <workbookView xWindow="-120" yWindow="-120" windowWidth="29040" windowHeight="15840" tabRatio="848" activeTab="6" xr2:uid="{00000000-000D-0000-FFFF-FFFF00000000}"/>
  </bookViews>
  <sheets>
    <sheet name="PROPERTY RATES 19_20" sheetId="10" r:id="rId1"/>
    <sheet name="ELECTRICITY" sheetId="1" r:id="rId2"/>
    <sheet name="REFUSE REMOVAL" sheetId="3" r:id="rId3"/>
    <sheet name="TECHNICAL &amp; ENG." sheetId="4" r:id="rId4"/>
    <sheet name="DTPS" sheetId="7" r:id="rId5"/>
    <sheet name="COMMUNITY &amp; SOCIAL SERVICES" sheetId="5" r:id="rId6"/>
    <sheet name="CORPORATE &amp; SUPPORT SERVICE" sheetId="6" r:id="rId7"/>
  </sheets>
  <definedNames>
    <definedName name="_xlnm._FilterDatabase" localSheetId="5" hidden="1">'COMMUNITY &amp; SOCIAL SERVICES'!$B$5:$L$139</definedName>
    <definedName name="_xlnm._FilterDatabase" localSheetId="1" hidden="1">ELECTRICITY!$B$2:$J$74</definedName>
    <definedName name="_xlnm._FilterDatabase" localSheetId="3" hidden="1">'TECHNICAL &amp; ENG.'!$B$6:$K$58</definedName>
    <definedName name="OLE_LINK1" localSheetId="4">DTPS!#REF!</definedName>
    <definedName name="OLE_LINK2" localSheetId="4">DTPS!#REF!</definedName>
    <definedName name="_xlnm.Print_Area" localSheetId="4">DTPS!$B$2:$H$77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7" l="1"/>
  <c r="J56" i="4"/>
  <c r="J55" i="4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10" i="10"/>
  <c r="J28" i="6" l="1"/>
  <c r="J27" i="6"/>
  <c r="J26" i="6"/>
  <c r="J7" i="6"/>
  <c r="J8" i="6"/>
  <c r="J6" i="6"/>
  <c r="J139" i="5"/>
  <c r="J138" i="5"/>
  <c r="J135" i="5"/>
  <c r="J134" i="5"/>
  <c r="J133" i="5"/>
  <c r="J129" i="5"/>
  <c r="J128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97" i="5"/>
  <c r="J96" i="5"/>
  <c r="J94" i="5"/>
  <c r="J93" i="5"/>
  <c r="J92" i="5"/>
  <c r="J91" i="5"/>
  <c r="J87" i="5"/>
  <c r="J85" i="5"/>
  <c r="J84" i="5"/>
  <c r="J83" i="5"/>
  <c r="J82" i="5"/>
  <c r="J81" i="5"/>
  <c r="J80" i="5"/>
  <c r="J79" i="5"/>
  <c r="J78" i="5"/>
  <c r="J77" i="5"/>
  <c r="J73" i="5"/>
  <c r="J70" i="5"/>
  <c r="J69" i="5"/>
  <c r="J68" i="5"/>
  <c r="J65" i="5"/>
  <c r="J64" i="5"/>
  <c r="J63" i="5"/>
  <c r="J60" i="5"/>
  <c r="J59" i="5"/>
  <c r="J58" i="5"/>
  <c r="J57" i="5"/>
  <c r="J56" i="5"/>
  <c r="J53" i="5"/>
  <c r="J52" i="5"/>
  <c r="J51" i="5"/>
  <c r="J50" i="5"/>
  <c r="J49" i="5"/>
  <c r="J48" i="5"/>
  <c r="J45" i="5"/>
  <c r="J44" i="5"/>
  <c r="J43" i="5"/>
  <c r="J42" i="5"/>
  <c r="J41" i="5"/>
  <c r="J40" i="5"/>
  <c r="J39" i="5"/>
  <c r="J38" i="5"/>
  <c r="J37" i="5"/>
  <c r="J33" i="5"/>
  <c r="J32" i="5"/>
  <c r="J31" i="5"/>
  <c r="J30" i="5"/>
  <c r="J29" i="5"/>
  <c r="J27" i="5"/>
  <c r="J26" i="5"/>
  <c r="J23" i="5"/>
  <c r="J22" i="5"/>
  <c r="J20" i="5"/>
  <c r="J19" i="5"/>
  <c r="J18" i="5"/>
  <c r="J17" i="5"/>
  <c r="J15" i="5"/>
  <c r="J14" i="5"/>
  <c r="J13" i="5"/>
  <c r="J12" i="5"/>
  <c r="J10" i="5"/>
  <c r="J77" i="7"/>
  <c r="J76" i="7"/>
  <c r="J75" i="7"/>
  <c r="J74" i="7"/>
  <c r="J73" i="7"/>
  <c r="J72" i="7"/>
  <c r="J69" i="7"/>
  <c r="J68" i="7"/>
  <c r="J65" i="7"/>
  <c r="J64" i="7"/>
  <c r="J62" i="7"/>
  <c r="J61" i="7"/>
  <c r="J60" i="7"/>
  <c r="J59" i="7"/>
  <c r="J58" i="7"/>
  <c r="J56" i="7"/>
  <c r="J53" i="7"/>
  <c r="J52" i="7"/>
  <c r="J51" i="7"/>
  <c r="J50" i="7"/>
  <c r="J48" i="7"/>
  <c r="J44" i="7"/>
  <c r="J43" i="7"/>
  <c r="J42" i="7"/>
  <c r="J41" i="7"/>
  <c r="J40" i="7"/>
  <c r="J39" i="7"/>
  <c r="J38" i="7"/>
  <c r="J35" i="7"/>
  <c r="J34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0" i="7"/>
  <c r="J9" i="7"/>
  <c r="J38" i="4" l="1"/>
  <c r="J39" i="4"/>
  <c r="J40" i="4"/>
  <c r="J41" i="4"/>
  <c r="J42" i="4"/>
  <c r="J43" i="4"/>
  <c r="J44" i="4"/>
  <c r="J45" i="4"/>
  <c r="J46" i="4"/>
  <c r="J47" i="4"/>
  <c r="J48" i="4"/>
  <c r="J49" i="4"/>
  <c r="J50" i="4"/>
  <c r="J37" i="4"/>
  <c r="J31" i="4"/>
  <c r="J30" i="4"/>
  <c r="J29" i="4"/>
  <c r="J28" i="4"/>
  <c r="J27" i="4"/>
  <c r="J26" i="4"/>
  <c r="J25" i="4"/>
  <c r="J24" i="4"/>
  <c r="J23" i="4"/>
  <c r="J22" i="4"/>
  <c r="J20" i="4"/>
  <c r="J13" i="4"/>
  <c r="J14" i="4"/>
  <c r="J15" i="4"/>
  <c r="J16" i="4"/>
  <c r="J17" i="4"/>
  <c r="J12" i="4"/>
  <c r="J13" i="3"/>
  <c r="J15" i="3"/>
  <c r="J16" i="3"/>
  <c r="J18" i="3"/>
  <c r="J19" i="3"/>
  <c r="J21" i="3"/>
  <c r="J23" i="3"/>
  <c r="J25" i="3"/>
  <c r="J12" i="3"/>
  <c r="L20" i="10" l="1"/>
  <c r="M20" i="10" s="1"/>
  <c r="L21" i="10"/>
  <c r="M21" i="10" s="1"/>
  <c r="L22" i="10"/>
  <c r="M22" i="10" s="1"/>
  <c r="L29" i="10"/>
  <c r="M29" i="10" s="1"/>
  <c r="L10" i="10"/>
  <c r="L12" i="10" l="1"/>
  <c r="M12" i="10" s="1"/>
  <c r="L11" i="10"/>
  <c r="M11" i="10" s="1"/>
  <c r="L18" i="10"/>
  <c r="M18" i="10" s="1"/>
  <c r="M10" i="10"/>
  <c r="L13" i="10"/>
  <c r="L15" i="10"/>
  <c r="L16" i="10"/>
  <c r="L14" i="10"/>
  <c r="M13" i="10" l="1"/>
  <c r="M14" i="10"/>
  <c r="M15" i="10"/>
  <c r="M16" i="10"/>
</calcChain>
</file>

<file path=xl/sharedStrings.xml><?xml version="1.0" encoding="utf-8"?>
<sst xmlns="http://schemas.openxmlformats.org/spreadsheetml/2006/main" count="603" uniqueCount="396">
  <si>
    <t>Basic / Availability Charge – per month</t>
  </si>
  <si>
    <t>Energy Charge – per Unit (kWh) (1 – 50kWh)</t>
  </si>
  <si>
    <t>Energy Charge – per Unit (kWh) (51 – 350kWh)</t>
  </si>
  <si>
    <t>Energy Charge – per Unit (kWh) (351 - 600kWh)</t>
  </si>
  <si>
    <t>Energy Charge – per Unit (kWh) ( &gt; 600kWh)</t>
  </si>
  <si>
    <t>All tariffs exclude VAT</t>
  </si>
  <si>
    <t>Tariffs are applicable throughout SENQU Municipality unless indicated otherwise</t>
  </si>
  <si>
    <t>Also see Council's Free Basic Services  &amp; Indigent  Subsidy Support Policy</t>
  </si>
  <si>
    <t>Domestic : Demand 0 -60 Amp (Credit Metering)</t>
  </si>
  <si>
    <t>Basic / Availability Charge -per month</t>
  </si>
  <si>
    <t>Domestic : Demand 60 Amp  +  (Credit Metering)</t>
  </si>
  <si>
    <t xml:space="preserve">Energy Charge -per Unit (KWh) consumed </t>
  </si>
  <si>
    <t>Basic / Availability Charge - per month</t>
  </si>
  <si>
    <t>Energy Charge  - per unit (KWh) consumed</t>
  </si>
  <si>
    <t xml:space="preserve">Energy Charge - per unit (KWh) consumed </t>
  </si>
  <si>
    <t>Basic / Availability Charge per month</t>
  </si>
  <si>
    <t xml:space="preserve">Energy Charge  -per Unit (KWh) consumed </t>
  </si>
  <si>
    <t>Consumer Deposits (to be paid prior to connection)</t>
  </si>
  <si>
    <t>Domestic / Residential</t>
  </si>
  <si>
    <t>Business / Commercial (Small / Medium): 0 - 60 Amp</t>
  </si>
  <si>
    <t>Business / Commercial / Industrial: 60 -150 Amp</t>
  </si>
  <si>
    <t>Businesses / Commercial / Industrial: 150 Amp +</t>
  </si>
  <si>
    <t xml:space="preserve">Other </t>
  </si>
  <si>
    <t>New Connection (to be paid in advance)</t>
  </si>
  <si>
    <t>Labour &amp; Material Cost + 30%</t>
  </si>
  <si>
    <t>Re - connecting existing connection</t>
  </si>
  <si>
    <t>Re - connecting (after defualt / dis-connection )</t>
  </si>
  <si>
    <t>Test Meter (Not Refundable)</t>
  </si>
  <si>
    <t>Tariffs are applicable throughtout SENQU municipality unless indicated otherwise.</t>
  </si>
  <si>
    <t>2013/2014</t>
  </si>
  <si>
    <t>2014/2015</t>
  </si>
  <si>
    <t>REFUSE REMOVAL</t>
  </si>
  <si>
    <t>Tariffs are applicable throughout SENQU municipality unless indicated otherwise</t>
  </si>
  <si>
    <t>2012/2013</t>
  </si>
  <si>
    <t>Additional removal (per load or part thereof)</t>
  </si>
  <si>
    <t xml:space="preserve">Additional removal (per load or part thereof) </t>
  </si>
  <si>
    <t>Cleaning of erven</t>
  </si>
  <si>
    <t>TECHNICAL &amp; ENGINEERING SERVICE</t>
  </si>
  <si>
    <t>Building Plans</t>
  </si>
  <si>
    <t>Application for approval of building plans (Per square meter) First 100 s/m</t>
  </si>
  <si>
    <t>100+ s/m</t>
  </si>
  <si>
    <t>Plant and  Equipment</t>
  </si>
  <si>
    <t>All Rates are per hour or part thereof.</t>
  </si>
  <si>
    <t>All Rates exclude VAT.</t>
  </si>
  <si>
    <t>Rates include Operator.</t>
  </si>
  <si>
    <t>Grader 120G</t>
  </si>
  <si>
    <t>TLB CAT</t>
  </si>
  <si>
    <t>Tipper</t>
  </si>
  <si>
    <t>Water Tanker 12000 liter</t>
  </si>
  <si>
    <t>Grid Roller</t>
  </si>
  <si>
    <t>Flat Roller</t>
  </si>
  <si>
    <t>Bell Tractor</t>
  </si>
  <si>
    <t xml:space="preserve">                                 N/A</t>
  </si>
  <si>
    <t>Bell Dumper</t>
  </si>
  <si>
    <t>Flat Bed Truck</t>
  </si>
  <si>
    <t>Diesel Bowser</t>
  </si>
  <si>
    <t>LDV Diesel (per kilometer)</t>
  </si>
  <si>
    <t>LVD Petrol (per kilometer)</t>
  </si>
  <si>
    <t>Tractor</t>
  </si>
  <si>
    <t>Trailer</t>
  </si>
  <si>
    <t>Cherry Picker</t>
  </si>
  <si>
    <t>Concrete Mixer</t>
  </si>
  <si>
    <t>Compactor</t>
  </si>
  <si>
    <t>Brush Cutter</t>
  </si>
  <si>
    <t>Weed Eater</t>
  </si>
  <si>
    <t>Compressor</t>
  </si>
  <si>
    <t>Fire Fighter &amp; Vehicles</t>
  </si>
  <si>
    <t>Chain Saw</t>
  </si>
  <si>
    <t>Supervisor:                       Normal Working Hours</t>
  </si>
  <si>
    <t xml:space="preserve">                                              After Hours /Saturdays</t>
  </si>
  <si>
    <t xml:space="preserve">                                             Sundays / Public Holidays</t>
  </si>
  <si>
    <t>Skilled:                              Normal Working Hours</t>
  </si>
  <si>
    <t xml:space="preserve">                                             After Hours / Saturdays</t>
  </si>
  <si>
    <t xml:space="preserve">                                            Sundays /Public Holidays</t>
  </si>
  <si>
    <t>Semi- skilled:                Normal Working Hours</t>
  </si>
  <si>
    <t xml:space="preserve">                                            After hours / Saturday</t>
  </si>
  <si>
    <t>General Assistant:       Normal Working Hours</t>
  </si>
  <si>
    <t>Call Out Fees:                 Normal Working Hours</t>
  </si>
  <si>
    <t xml:space="preserve">                                              After Hours  </t>
  </si>
  <si>
    <t>Other</t>
  </si>
  <si>
    <t>Actual Material &amp; Labour Cost</t>
  </si>
  <si>
    <t>Actual Material &amp; Labour Cost +30%</t>
  </si>
  <si>
    <t>Actual Material &amp; Labour Cost + 30%</t>
  </si>
  <si>
    <t>Plans &amp; Maps</t>
  </si>
  <si>
    <t>COMMUNITY &amp; SOCIAL SERVICE</t>
  </si>
  <si>
    <t>Pound</t>
  </si>
  <si>
    <t>Rate of compensation</t>
  </si>
  <si>
    <t>For all animals delivered to the pound, whether one or more, per kilometer or portion of a kilometer</t>
  </si>
  <si>
    <t>Trespass on cultivated land</t>
  </si>
  <si>
    <t xml:space="preserve">Horses, donkeys, cattle, ostriches, pigs per head (If land enclosed with sufficient fence) </t>
  </si>
  <si>
    <t>(If land not so enclosed)</t>
  </si>
  <si>
    <t>Goats and sheep per head (If land enclosed with sufficient fence)</t>
  </si>
  <si>
    <t>Trespass on uncultivated land</t>
  </si>
  <si>
    <t>Pound Fees</t>
  </si>
  <si>
    <t>Horses, donkeys, cattle, ostriches, pigs per head</t>
  </si>
  <si>
    <t xml:space="preserve">Goats and sheep per head </t>
  </si>
  <si>
    <t>Sustenance Fees</t>
  </si>
  <si>
    <t>Ostriches per head per day</t>
  </si>
  <si>
    <t>Horses, donkeys, cattle and pigs per head per day</t>
  </si>
  <si>
    <t>Goats and sheep per head per day</t>
  </si>
  <si>
    <t>Fees for animals to be separately herded</t>
  </si>
  <si>
    <t>For every stallion per day</t>
  </si>
  <si>
    <t>For every ostrich per day</t>
  </si>
  <si>
    <t>For every bull per day</t>
  </si>
  <si>
    <t>For every boar per day</t>
  </si>
  <si>
    <t>For every sheep ram, goat ram or other separated animal per day</t>
  </si>
  <si>
    <t>Grazing</t>
  </si>
  <si>
    <t>Cattle (Cow, Heifers, Steers &amp; Bulls)</t>
  </si>
  <si>
    <t xml:space="preserve">              (Young animals - 7months to 2 tooth)</t>
  </si>
  <si>
    <t xml:space="preserve">               (Calves unweaned up to 7 months)</t>
  </si>
  <si>
    <t>Sheep &amp; Goats (Ewes, Wethers, Kapaters &amp; Rams)</t>
  </si>
  <si>
    <t xml:space="preserve">                               (Lambs &amp; Kids 4 months to 2 tooth)</t>
  </si>
  <si>
    <t xml:space="preserve">                                (Lamb &amp; Kids up to 4 months)</t>
  </si>
  <si>
    <t>Horses &amp; Donkeys (Mares, Geldings &amp; Stallions)</t>
  </si>
  <si>
    <t xml:space="preserve">                                       (Foals unweaned)</t>
  </si>
  <si>
    <t>Agricultural Equipment</t>
  </si>
  <si>
    <t>Communal Ploughing per hectare</t>
  </si>
  <si>
    <t>Communal Harrowing per hectare</t>
  </si>
  <si>
    <t>Communal Planting per hectare</t>
  </si>
  <si>
    <t>Private Ploughing per hectare</t>
  </si>
  <si>
    <t>Private Harrowing per hectare</t>
  </si>
  <si>
    <t>Private Planting per hectare</t>
  </si>
  <si>
    <t xml:space="preserve">                            Rental (per day)</t>
  </si>
  <si>
    <t xml:space="preserve">                          Rental (pe association per year)</t>
  </si>
  <si>
    <t>Business licences</t>
  </si>
  <si>
    <t>Application Normal Business</t>
  </si>
  <si>
    <t>ApplicationHawker's Stand (annually)</t>
  </si>
  <si>
    <t>Application Hawker's Stands (daily)</t>
  </si>
  <si>
    <t>Brick Fields</t>
  </si>
  <si>
    <t xml:space="preserve">                                                             Per Additional 300m</t>
  </si>
  <si>
    <t xml:space="preserve">               After Hours / Saturdays:               1.8m Deep</t>
  </si>
  <si>
    <t xml:space="preserve">                                                              Per Additional 300m</t>
  </si>
  <si>
    <t xml:space="preserve">              Sundays / Public Holidays:           1.8m Deep</t>
  </si>
  <si>
    <t>Cemeteries</t>
  </si>
  <si>
    <t xml:space="preserve">                                                              Per Additional 300mm</t>
  </si>
  <si>
    <t>Exhumation human remains &amp; reburial</t>
  </si>
  <si>
    <t>Caravan Parks</t>
  </si>
  <si>
    <t>Caravan (Per day for 2 people)</t>
  </si>
  <si>
    <t xml:space="preserve">                  (Per additional person)</t>
  </si>
  <si>
    <t>Caravan Rallies (Per day fpr 2 people)</t>
  </si>
  <si>
    <t xml:space="preserve">                                 (Per additional person)</t>
  </si>
  <si>
    <t>Tents (Per day for 2people)</t>
  </si>
  <si>
    <t xml:space="preserve">             (Per additional person)</t>
  </si>
  <si>
    <t>Town / Community Halls</t>
  </si>
  <si>
    <t xml:space="preserve">                                                      Rent:          Day</t>
  </si>
  <si>
    <t xml:space="preserve">                                                                           Night</t>
  </si>
  <si>
    <t xml:space="preserve">                   Non-profitable Organisations: Deposit</t>
  </si>
  <si>
    <t xml:space="preserve">                                                              Rent          Day</t>
  </si>
  <si>
    <t xml:space="preserve">                                                                                  Night</t>
  </si>
  <si>
    <t xml:space="preserve">                 All other:                                       Deposits</t>
  </si>
  <si>
    <t xml:space="preserve">                                                                      Rent   Day</t>
  </si>
  <si>
    <t xml:space="preserve">                                                                                   Night</t>
  </si>
  <si>
    <t xml:space="preserve">                                                             Rent             Day</t>
  </si>
  <si>
    <t xml:space="preserve">                                                                                    Night</t>
  </si>
  <si>
    <t xml:space="preserve">                                                                     Township Deposit</t>
  </si>
  <si>
    <t xml:space="preserve">                                                                      Rent     Day</t>
  </si>
  <si>
    <t xml:space="preserve">                                                                                     Night</t>
  </si>
  <si>
    <t xml:space="preserve">                        Non-profitable Organisations:  Deposit</t>
  </si>
  <si>
    <t xml:space="preserve">                                                                       Rent    Day</t>
  </si>
  <si>
    <t xml:space="preserve">                        All other:                                          Deposit</t>
  </si>
  <si>
    <t xml:space="preserve">                                                                        Rent    Day</t>
  </si>
  <si>
    <t xml:space="preserve">                                                                                      Night</t>
  </si>
  <si>
    <t xml:space="preserve">                       Visitors:                                             Deposit</t>
  </si>
  <si>
    <t xml:space="preserve">                                                                         Rent   Day</t>
  </si>
  <si>
    <t>FREE</t>
  </si>
  <si>
    <t>500 Negotiate for free use</t>
  </si>
  <si>
    <t>Badminton</t>
  </si>
  <si>
    <t>Blood Bank</t>
  </si>
  <si>
    <t>Libraries</t>
  </si>
  <si>
    <t>Membership</t>
  </si>
  <si>
    <t>Fines (per day)</t>
  </si>
  <si>
    <t xml:space="preserve">                                      (Young animals)</t>
  </si>
  <si>
    <t>100             Prepaid</t>
  </si>
  <si>
    <t>CORPORATE &amp; SUPPORT SERVICE</t>
  </si>
  <si>
    <t>Document copies (A4 per page)</t>
  </si>
  <si>
    <t xml:space="preserve">                                     (A3 per page)</t>
  </si>
  <si>
    <t>Document Search Fee</t>
  </si>
  <si>
    <t>BUDGET &amp; TREASURY SERVICE</t>
  </si>
  <si>
    <t>Valuation Certificate</t>
  </si>
  <si>
    <t>Address List</t>
  </si>
  <si>
    <t>Clearance Certificate</t>
  </si>
  <si>
    <t>Actual Cost                   + 30%</t>
  </si>
  <si>
    <t>N/A</t>
  </si>
  <si>
    <t>Actual Material Labour Cost</t>
  </si>
  <si>
    <t>2015/2016</t>
  </si>
  <si>
    <t>Rental (per year)</t>
  </si>
  <si>
    <t>2014/15</t>
  </si>
  <si>
    <t>Nersa App</t>
  </si>
  <si>
    <t>c/kwh</t>
  </si>
  <si>
    <t xml:space="preserve">Network  / Demand Charge - per unit (KVA) consumed </t>
  </si>
  <si>
    <t>Network Demand Charge - (KVA) per Unit</t>
  </si>
  <si>
    <t>Commercial (Pre -paid metering) 0 -100 AMP</t>
  </si>
  <si>
    <t>Commercial: Large - (Credit Metering) 0 to undifined AMP</t>
  </si>
  <si>
    <t>Commercial: Small / Medium - (Credit Metering) 0-60 AMP</t>
  </si>
  <si>
    <t>Farms       0 to undifined AMP</t>
  </si>
  <si>
    <t>2015 / 16</t>
  </si>
  <si>
    <t>EXCL VAT</t>
  </si>
  <si>
    <t xml:space="preserve">Excl VAT </t>
  </si>
  <si>
    <t>100           Prepaid</t>
  </si>
  <si>
    <t>Nersa Appr</t>
  </si>
  <si>
    <t>Nersa Req</t>
  </si>
  <si>
    <t>Excavator</t>
  </si>
  <si>
    <t>?</t>
  </si>
  <si>
    <t>2016 / 17</t>
  </si>
  <si>
    <t>Sport Fields soccer</t>
  </si>
  <si>
    <t>Urban Areas: Deposits ( per day)</t>
  </si>
  <si>
    <t xml:space="preserve">                            Rental (per night)</t>
  </si>
  <si>
    <t>2016/2017</t>
  </si>
  <si>
    <t xml:space="preserve">Rounded Off </t>
  </si>
  <si>
    <t xml:space="preserve">Sport Fields for other events </t>
  </si>
  <si>
    <t xml:space="preserve">2016/ 17 </t>
  </si>
  <si>
    <t>2017 / 18</t>
  </si>
  <si>
    <t>2017/2018</t>
  </si>
  <si>
    <t>2017/ 18</t>
  </si>
  <si>
    <t xml:space="preserve">TYPE OF APPLICATION </t>
  </si>
  <si>
    <t xml:space="preserve">10% of tariff of new application </t>
  </si>
  <si>
    <t>Same as tariff of new application</t>
  </si>
  <si>
    <t xml:space="preserve"> </t>
  </si>
  <si>
    <t>CATEGORY 2 LAND USE APPLICATIONS</t>
  </si>
  <si>
    <t>50% of original application fee</t>
  </si>
  <si>
    <t>MISCELLANEOUS FEES</t>
  </si>
  <si>
    <t>(a) Zoning certificate Per certificate</t>
  </si>
  <si>
    <t>COPIES</t>
  </si>
  <si>
    <t>1.         Amendment of an application:</t>
  </si>
  <si>
    <t xml:space="preserve">(a)       If already approved by the Municipality </t>
  </si>
  <si>
    <t>(b)       If not already approved by the Municipality</t>
  </si>
  <si>
    <t xml:space="preserve">3.         Rezoning: </t>
  </si>
  <si>
    <t>(a)       Advertising Fees</t>
  </si>
  <si>
    <t>(b)       Erven 0 – 2500 m2</t>
  </si>
  <si>
    <t>(c)       Erven 2501 – 5000 m2</t>
  </si>
  <si>
    <t>(d)       Erven 5001 – 10 000 m2</t>
  </si>
  <si>
    <t>(e)       Erven 1 ha – 5 ha</t>
  </si>
  <si>
    <t>(f)        Erven over 5 ha</t>
  </si>
  <si>
    <t>4.         Removal, amendment, suspension of a restrictive or obsolete condition, servitude or reservation against the title of the land</t>
  </si>
  <si>
    <t>5.         Amendment or cancellation of a general plan of a township</t>
  </si>
  <si>
    <t>6.         Subdivision of land:</t>
  </si>
  <si>
    <t>(a)       Basic Fee</t>
  </si>
  <si>
    <t>(b)       Charge per subdivision    (remainder considered a subdivision)</t>
  </si>
  <si>
    <t>(c)       Subdivisions into more than 80 erven (Township Establishment)</t>
  </si>
  <si>
    <t>7.         Permanent closure of a public place Per closure</t>
  </si>
  <si>
    <t>8.         Development on communal land</t>
  </si>
  <si>
    <t>(b) Any other certificate Per certificate; eg Ocupation certificate</t>
  </si>
  <si>
    <t>4.         Consolidation</t>
  </si>
  <si>
    <t xml:space="preserve">7.         Rezoning </t>
  </si>
  <si>
    <t xml:space="preserve">DEVELOPMENT AND TOWN PLANNING </t>
  </si>
  <si>
    <t>FEES FOR LAND USE APPLICATIONS SUBMITTED IN TERMS OF THE  MUNICIPAL SPATIAL PLANNING AND LAND USE .</t>
  </si>
  <si>
    <t>Standard interest rate prime + 1% would be charged on all late payments</t>
  </si>
  <si>
    <t>2018 / 19</t>
  </si>
  <si>
    <t>ELECTRICITY TARIFFS &amp; CHARGES 2018/2019</t>
  </si>
  <si>
    <t>2018/2019</t>
  </si>
  <si>
    <t>2018/ 2019</t>
  </si>
  <si>
    <t>Agricultural Properties used for Commercial / Industrial Purposes</t>
  </si>
  <si>
    <t>Agricultural Properties used for Eco- Tourism, Conversation, Trading In or Hunting of Game</t>
  </si>
  <si>
    <t>Agricultural Properties not used for Any Purpose/ Purpose Unknown to Municipality</t>
  </si>
  <si>
    <t>State- Owned Properties that Provide Local Services</t>
  </si>
  <si>
    <t>State/ Owned Properties that Provide Regional/ Municipal District- Wide Services</t>
  </si>
  <si>
    <t>State/ Owned Properties that Provide Provincial/ National Services</t>
  </si>
  <si>
    <t>Municipal properties</t>
  </si>
  <si>
    <t>Assessment Rates is Non Vatable</t>
  </si>
  <si>
    <t>No</t>
  </si>
  <si>
    <t>Tariff Code</t>
  </si>
  <si>
    <t>Policy Ref</t>
  </si>
  <si>
    <t>Property Category</t>
  </si>
  <si>
    <t>Rate Ratio (to residential rate)</t>
  </si>
  <si>
    <t>Impermissible</t>
  </si>
  <si>
    <t>Reductions</t>
  </si>
  <si>
    <t>Exemptions</t>
  </si>
  <si>
    <t>Rebate</t>
  </si>
  <si>
    <t>Tariff 2018/2019</t>
  </si>
  <si>
    <t>01</t>
  </si>
  <si>
    <t>RES001</t>
  </si>
  <si>
    <t>Residential properties</t>
  </si>
  <si>
    <t>1 : 1</t>
  </si>
  <si>
    <t>02</t>
  </si>
  <si>
    <t>IND001</t>
  </si>
  <si>
    <t>Industrial properties</t>
  </si>
  <si>
    <t>03</t>
  </si>
  <si>
    <t>BUS001</t>
  </si>
  <si>
    <t>Business and Commercial properties</t>
  </si>
  <si>
    <t>04</t>
  </si>
  <si>
    <t>AGR001</t>
  </si>
  <si>
    <t>Agricultural properties used for Agricultural Purpose</t>
  </si>
  <si>
    <t>05</t>
  </si>
  <si>
    <t>AGR002</t>
  </si>
  <si>
    <t>06</t>
  </si>
  <si>
    <t>AGR003</t>
  </si>
  <si>
    <t>07</t>
  </si>
  <si>
    <t>AGR004</t>
  </si>
  <si>
    <t>08</t>
  </si>
  <si>
    <t>PSI001</t>
  </si>
  <si>
    <t>Public Service Infrastructure properties</t>
  </si>
  <si>
    <t>09</t>
  </si>
  <si>
    <t>GOV001</t>
  </si>
  <si>
    <t>10</t>
  </si>
  <si>
    <t>GOV002</t>
  </si>
  <si>
    <t>Properties owned by Public Benefit Organisations and used for specified public benefit activities</t>
  </si>
  <si>
    <t>Exempt</t>
  </si>
  <si>
    <t>11</t>
  </si>
  <si>
    <t>GOV003</t>
  </si>
  <si>
    <t>12</t>
  </si>
  <si>
    <t>GOV004</t>
  </si>
  <si>
    <t>13</t>
  </si>
  <si>
    <t>GOV005</t>
  </si>
  <si>
    <t>14</t>
  </si>
  <si>
    <t>PRA001</t>
  </si>
  <si>
    <t>Protected areas</t>
  </si>
  <si>
    <t>15</t>
  </si>
  <si>
    <t>MUN001</t>
  </si>
  <si>
    <t>16</t>
  </si>
  <si>
    <t>PMM001</t>
  </si>
  <si>
    <t>Public monuments and memorials</t>
  </si>
  <si>
    <t>17</t>
  </si>
  <si>
    <t>UPA001</t>
  </si>
  <si>
    <t>Unregistered Properties (Administrative Purposes)</t>
  </si>
  <si>
    <t>18</t>
  </si>
  <si>
    <t>CLR001</t>
  </si>
  <si>
    <t>Communal land and Land Reform Beneficiaries</t>
  </si>
  <si>
    <t>19</t>
  </si>
  <si>
    <t>PWV001</t>
  </si>
  <si>
    <t>Place of Worship and Vicarage</t>
  </si>
  <si>
    <t>20</t>
  </si>
  <si>
    <t>VAC001</t>
  </si>
  <si>
    <t>Vacant Land</t>
  </si>
  <si>
    <t>1 : 0,25</t>
  </si>
  <si>
    <t>1 : 1,33</t>
  </si>
  <si>
    <t>1 : 1,30</t>
  </si>
  <si>
    <t>Tariff 2019/2020    " %"</t>
  </si>
  <si>
    <t>Tariff 2019/2020      " R"</t>
  </si>
  <si>
    <t>Domestic (Pre-paid metering) three  phase 0-60 AMP</t>
  </si>
  <si>
    <t xml:space="preserve">Domestic (Pre-paid metering) sinle phase 0-60 AMP FBS </t>
  </si>
  <si>
    <t>PROPERTY RATES TARIFFS FOR 2019/2020 FINANCIAL YEAR, EFFECTIVE 1 JULY 2019</t>
  </si>
  <si>
    <t>Implementation subject to NER final approved rates</t>
  </si>
  <si>
    <t>DESCRIPTION</t>
  </si>
  <si>
    <r>
      <rPr>
        <b/>
        <sz val="10"/>
        <color theme="1"/>
        <rFont val="Arial Nova Cond"/>
        <family val="2"/>
      </rPr>
      <t>Domestic Consumers</t>
    </r>
    <r>
      <rPr>
        <sz val="10"/>
        <color theme="1"/>
        <rFont val="Arial Nova Cond"/>
        <family val="2"/>
      </rPr>
      <t xml:space="preserve"> (per month for one removal per week)</t>
    </r>
  </si>
  <si>
    <r>
      <rPr>
        <b/>
        <sz val="10"/>
        <color theme="1"/>
        <rFont val="Arial Nova Cond"/>
        <family val="2"/>
      </rPr>
      <t>Commercial Consumers</t>
    </r>
    <r>
      <rPr>
        <sz val="10"/>
        <color theme="1"/>
        <rFont val="Arial Nova Cond"/>
        <family val="2"/>
      </rPr>
      <t xml:space="preserve"> (per month for two removals per week)</t>
    </r>
  </si>
  <si>
    <r>
      <rPr>
        <b/>
        <sz val="10"/>
        <color theme="1"/>
        <rFont val="Arial Nova Cond"/>
        <family val="2"/>
      </rPr>
      <t>Government Departments (Schools, hotels, SAPS, prison, hospitals, etc)</t>
    </r>
    <r>
      <rPr>
        <sz val="10"/>
        <color theme="1"/>
        <rFont val="Arial Nova Cond"/>
        <family val="2"/>
      </rPr>
      <t xml:space="preserve"> ( per month for two removals per week)</t>
    </r>
  </si>
  <si>
    <r>
      <rPr>
        <b/>
        <sz val="10"/>
        <color theme="1"/>
        <rFont val="Arial Nova Cond"/>
        <family val="2"/>
      </rPr>
      <t xml:space="preserve">Garden Refuse </t>
    </r>
    <r>
      <rPr>
        <sz val="10"/>
        <color theme="1"/>
        <rFont val="Arial Nova Cond"/>
        <family val="2"/>
      </rPr>
      <t>(per load) (to be paid in advance )</t>
    </r>
  </si>
  <si>
    <r>
      <rPr>
        <b/>
        <sz val="10"/>
        <color theme="1"/>
        <rFont val="Arial Nova Cond"/>
        <family val="2"/>
      </rPr>
      <t>Building Rubble</t>
    </r>
    <r>
      <rPr>
        <sz val="10"/>
        <color theme="1"/>
        <rFont val="Arial Nova Cond"/>
        <family val="2"/>
      </rPr>
      <t xml:space="preserve"> (per load) (to be paid in advance )</t>
    </r>
  </si>
  <si>
    <t>Tariff 2019/2020             " R"</t>
  </si>
  <si>
    <t xml:space="preserve">            </t>
  </si>
  <si>
    <r>
      <rPr>
        <b/>
        <sz val="11"/>
        <color theme="1"/>
        <rFont val="Arial Nova Cond"/>
        <family val="2"/>
      </rPr>
      <t xml:space="preserve">                      Labour</t>
    </r>
    <r>
      <rPr>
        <sz val="11"/>
        <color theme="1"/>
        <rFont val="Arial Nova Cond"/>
        <family val="2"/>
      </rPr>
      <t xml:space="preserve"> (per hour or part thereof) (No VAT)</t>
    </r>
  </si>
  <si>
    <r>
      <t xml:space="preserve">Requested </t>
    </r>
    <r>
      <rPr>
        <b/>
        <sz val="11"/>
        <color theme="1"/>
        <rFont val="Arial Nova Cond"/>
        <family val="2"/>
      </rPr>
      <t>Street Light</t>
    </r>
  </si>
  <si>
    <r>
      <t>Requested</t>
    </r>
    <r>
      <rPr>
        <b/>
        <sz val="11"/>
        <color theme="1"/>
        <rFont val="Arial Nova Cond"/>
        <family val="2"/>
      </rPr>
      <t xml:space="preserve"> Driveway</t>
    </r>
  </si>
  <si>
    <r>
      <rPr>
        <b/>
        <sz val="11"/>
        <color theme="1"/>
        <rFont val="Arial Nova Cond"/>
        <family val="2"/>
      </rPr>
      <t>Document copies</t>
    </r>
    <r>
      <rPr>
        <sz val="11"/>
        <color theme="1"/>
        <rFont val="Arial Nova Cond"/>
        <family val="2"/>
      </rPr>
      <t xml:space="preserve"> (A4)</t>
    </r>
  </si>
  <si>
    <t>2.         Phasing /cancellation of approved                   layout plan</t>
  </si>
  <si>
    <t>1.         Subdivision of land provided for in land use scheme or town planning scheme</t>
  </si>
  <si>
    <t>2.         Subdivision of land</t>
  </si>
  <si>
    <t>3.         Consent use</t>
  </si>
  <si>
    <t>5.         The removal, amendment or suspension of a restrictive title condition relating to the density of residential development</t>
  </si>
  <si>
    <t>6.        Relaxation of building lines</t>
  </si>
  <si>
    <t>6.         Departures</t>
  </si>
  <si>
    <t>(a)  Advertising fee for departures</t>
  </si>
  <si>
    <t>(b)  Erven smaller than 500 m2</t>
  </si>
  <si>
    <t>(c)  Erven 500 – 750 m2</t>
  </si>
  <si>
    <t>(d)  Erven larger than 750 m2</t>
  </si>
  <si>
    <t xml:space="preserve">7.         Occasional use: other rights </t>
  </si>
  <si>
    <t>8.         Material amendments to original application prior to approval/refusal</t>
  </si>
  <si>
    <t>1.         Extension of validity period of approval</t>
  </si>
  <si>
    <t>2.         Certificates:</t>
  </si>
  <si>
    <t>3.         Reason for decision of municipal planning tribunal, land development officer or appeal authority</t>
  </si>
  <si>
    <t>4.         Re-issuing of any notice of approval of any application</t>
  </si>
  <si>
    <t>5.         Deed search and copy of the title deed</t>
  </si>
  <si>
    <t>6.         Public Notice:</t>
  </si>
  <si>
    <t>(a)       Public Notice and advertisements in the legal section of the paper</t>
  </si>
  <si>
    <t>(b)       Public Notice and advertisements in the body of the paper</t>
  </si>
  <si>
    <t>7.         Way leave application (application to determine where the Council’s services are located or a specific area where new services are to be installed)</t>
  </si>
  <si>
    <t>8.         Any other application not provided for elsewhere in this schedule of fees</t>
  </si>
  <si>
    <t>1.         Spatial development framework:</t>
  </si>
  <si>
    <t xml:space="preserve">(a)       Hard copy  Per region </t>
  </si>
  <si>
    <t>(b)       In electronic format Per region</t>
  </si>
  <si>
    <t>2.         Copy of Land Use Scheme or Town Planning Scheme (Scheme Book)</t>
  </si>
  <si>
    <t>3.         Scheme Regulations Per set</t>
  </si>
  <si>
    <t>4.         Search fees  Per erf</t>
  </si>
  <si>
    <t>5.         Diagrammes Per diagramme</t>
  </si>
  <si>
    <t xml:space="preserve">                 Visitors and other events Deposit</t>
  </si>
  <si>
    <r>
      <rPr>
        <b/>
        <sz val="10"/>
        <color theme="1"/>
        <rFont val="Arial Nova Cond"/>
        <family val="2"/>
      </rPr>
      <t>Urban Areas:</t>
    </r>
    <r>
      <rPr>
        <sz val="10"/>
        <color theme="1"/>
        <rFont val="Arial Nova Cond"/>
        <family val="2"/>
      </rPr>
      <t xml:space="preserve"> Deposits ( per day)</t>
    </r>
  </si>
  <si>
    <r>
      <rPr>
        <b/>
        <sz val="10"/>
        <color theme="1"/>
        <rFont val="Arial Nova Cond"/>
        <family val="2"/>
      </rPr>
      <t>Practices:</t>
    </r>
    <r>
      <rPr>
        <sz val="10"/>
        <color theme="1"/>
        <rFont val="Arial Nova Cond"/>
        <family val="2"/>
      </rPr>
      <t xml:space="preserve"> Rental (per day)</t>
    </r>
  </si>
  <si>
    <r>
      <rPr>
        <b/>
        <sz val="10"/>
        <color theme="1"/>
        <rFont val="Arial Nova Cond"/>
        <family val="2"/>
      </rPr>
      <t xml:space="preserve">Rural Areas: </t>
    </r>
    <r>
      <rPr>
        <sz val="10"/>
        <color theme="1"/>
        <rFont val="Arial Nova Cond"/>
        <family val="2"/>
      </rPr>
      <t>Deposits (per association per year)</t>
    </r>
  </si>
  <si>
    <r>
      <rPr>
        <b/>
        <sz val="10"/>
        <color theme="1"/>
        <rFont val="Arial Nova Cond"/>
        <family val="2"/>
      </rPr>
      <t xml:space="preserve">Grave Plot: </t>
    </r>
    <r>
      <rPr>
        <sz val="10"/>
        <color theme="1"/>
        <rFont val="Arial Nova Cond"/>
        <family val="2"/>
      </rPr>
      <t xml:space="preserve"> Formalized Cemeteries</t>
    </r>
  </si>
  <si>
    <r>
      <rPr>
        <b/>
        <sz val="10"/>
        <color theme="1"/>
        <rFont val="Arial Nova Cond"/>
        <family val="2"/>
      </rPr>
      <t>Grave Plot:</t>
    </r>
    <r>
      <rPr>
        <sz val="10"/>
        <color theme="1"/>
        <rFont val="Arial Nova Cond"/>
        <family val="2"/>
      </rPr>
      <t xml:space="preserve">  InFormalized Cemeteries</t>
    </r>
  </si>
  <si>
    <r>
      <rPr>
        <b/>
        <sz val="10"/>
        <color theme="1"/>
        <rFont val="Arial Nova Cond"/>
        <family val="2"/>
      </rPr>
      <t xml:space="preserve">Reservations: </t>
    </r>
    <r>
      <rPr>
        <sz val="10"/>
        <color theme="1"/>
        <rFont val="Arial Nova Cond"/>
        <family val="2"/>
      </rPr>
      <t>Formalized Cemeteries</t>
    </r>
  </si>
  <si>
    <r>
      <rPr>
        <b/>
        <sz val="10"/>
        <color theme="1"/>
        <rFont val="Arial Nova Cond"/>
        <family val="2"/>
      </rPr>
      <t xml:space="preserve">Digging: </t>
    </r>
    <r>
      <rPr>
        <sz val="10"/>
        <color theme="1"/>
        <rFont val="Arial Nova Cond"/>
        <family val="2"/>
      </rPr>
      <t>During Normal Working Hours:  1.8m Deep</t>
    </r>
  </si>
  <si>
    <r>
      <rPr>
        <b/>
        <sz val="10"/>
        <color theme="1"/>
        <rFont val="Arial Nova Cond"/>
        <family val="2"/>
      </rPr>
      <t>Town Halls:</t>
    </r>
    <r>
      <rPr>
        <sz val="10"/>
        <color theme="1"/>
        <rFont val="Arial Nova Cond"/>
        <family val="2"/>
      </rPr>
      <t xml:space="preserve"> Churches                               Deposit</t>
    </r>
  </si>
  <si>
    <r>
      <rPr>
        <b/>
        <sz val="10"/>
        <color theme="1"/>
        <rFont val="Arial Nova Cond"/>
        <family val="2"/>
      </rPr>
      <t xml:space="preserve">Community Halls: </t>
    </r>
    <r>
      <rPr>
        <sz val="10"/>
        <color theme="1"/>
        <rFont val="Arial Nova Cond"/>
        <family val="2"/>
      </rPr>
      <t xml:space="preserve"> Churches:          Rural    Deposit</t>
    </r>
  </si>
  <si>
    <r>
      <rPr>
        <b/>
        <sz val="10"/>
        <color rgb="FFFF0000"/>
        <rFont val="Arial Nova Cond"/>
        <family val="2"/>
      </rPr>
      <t xml:space="preserve">Open space : </t>
    </r>
    <r>
      <rPr>
        <sz val="10"/>
        <color rgb="FFFF0000"/>
        <rFont val="Arial Nova Cond"/>
        <family val="2"/>
      </rPr>
      <t xml:space="preserve"> Churches:          </t>
    </r>
  </si>
  <si>
    <r>
      <rPr>
        <b/>
        <sz val="10"/>
        <color theme="1"/>
        <rFont val="Arial Nova Cond"/>
        <family val="2"/>
      </rPr>
      <t>Municipal &amp; Government Institution</t>
    </r>
    <r>
      <rPr>
        <sz val="10"/>
        <color theme="1"/>
        <rFont val="Arial Nova Cond"/>
        <family val="2"/>
      </rPr>
      <t xml:space="preserve"> (on recommendation and approval by Municipal Manager)</t>
    </r>
  </si>
  <si>
    <r>
      <rPr>
        <b/>
        <sz val="10"/>
        <color theme="1"/>
        <rFont val="Arial Nova Cond"/>
        <family val="2"/>
      </rPr>
      <t>Transwilger Creche</t>
    </r>
    <r>
      <rPr>
        <sz val="10"/>
        <color theme="1"/>
        <rFont val="Arial Nova Cond"/>
        <family val="2"/>
      </rPr>
      <t xml:space="preserve"> (per month)</t>
    </r>
  </si>
  <si>
    <t>Properties owned by an municipality and used by state Provincial/National purposes</t>
  </si>
  <si>
    <t>Tariff 2020/2021      " R"</t>
  </si>
  <si>
    <t>Tariff 2019/2020</t>
  </si>
  <si>
    <t>Tariff 2020/2021</t>
  </si>
  <si>
    <t>Increase: 6% (Third term of valuation roll)</t>
  </si>
  <si>
    <t>Tariff 2020/2021             " R"</t>
  </si>
  <si>
    <t xml:space="preserve">                         (A3)</t>
  </si>
  <si>
    <t>Increase:( +/-)5;65%</t>
  </si>
  <si>
    <t>Increase approximately  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</si>
</sst>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 * #,##0.00_ ;_ * \-#,##0.00_ ;_ * &quot;-&quot;??_ ;_ @_ "/>
    <numFmt numFmtId="165" formatCode="_ * #,##0.0000_ ;_ * \-#,##0.0000_ ;_ * &quot;-&quot;??_ ;_ @_ "/>
    <numFmt numFmtId="166" formatCode="0.0000"/>
    <numFmt numFmtId="167" formatCode="0.00000"/>
    <numFmt numFmtId="168" formatCode="_-* #,##0_-;\-* #,##0_-;_-* &quot;-&quot;??_-;_-@_-"/>
    <numFmt numFmtId="169" formatCode="_-* #,##0.0000_-;\-* #,##0.0000_-;_-* &quot;-&quot;??_-;_-@_-"/>
    <numFmt numFmtId="172" formatCode="0.000000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Arial Nova"/>
      <family val="2"/>
    </font>
    <font>
      <b/>
      <sz val="8"/>
      <color theme="1"/>
      <name val="Arial Nova"/>
      <family val="2"/>
    </font>
    <font>
      <sz val="8"/>
      <color rgb="FF3F3F76"/>
      <name val="Calibri"/>
      <family val="2"/>
      <scheme val="minor"/>
    </font>
    <font>
      <b/>
      <sz val="8"/>
      <color theme="1"/>
      <name val="Arial Nova Cond"/>
      <family val="2"/>
    </font>
    <font>
      <sz val="10"/>
      <color theme="1"/>
      <name val="Arial Nova Cond"/>
      <family val="2"/>
    </font>
    <font>
      <sz val="10"/>
      <color rgb="FFFF0000"/>
      <name val="Arial Nova Cond"/>
      <family val="2"/>
    </font>
    <font>
      <sz val="9"/>
      <color theme="1"/>
      <name val="Arial Nova Cond"/>
      <family val="2"/>
    </font>
    <font>
      <sz val="11"/>
      <color theme="1"/>
      <name val="Arial Nova Cond"/>
      <family val="2"/>
    </font>
    <font>
      <b/>
      <sz val="11"/>
      <color theme="1"/>
      <name val="Arial Nova Cond"/>
      <family val="2"/>
    </font>
    <font>
      <b/>
      <sz val="10"/>
      <color theme="1"/>
      <name val="Arial Nova Cond"/>
      <family val="2"/>
    </font>
    <font>
      <u/>
      <sz val="10"/>
      <color theme="1"/>
      <name val="Arial Nova Cond"/>
      <family val="2"/>
    </font>
    <font>
      <sz val="11"/>
      <color theme="1"/>
      <name val="Arial Nova"/>
      <family val="2"/>
    </font>
    <font>
      <b/>
      <sz val="28"/>
      <color theme="1"/>
      <name val="Arial Nova Cond"/>
      <family val="2"/>
    </font>
    <font>
      <b/>
      <sz val="9"/>
      <color theme="1"/>
      <name val="Arial Nova Cond"/>
      <family val="2"/>
    </font>
    <font>
      <b/>
      <sz val="10"/>
      <color rgb="FFFF0000"/>
      <name val="Arial Nova Cond"/>
      <family val="2"/>
    </font>
    <font>
      <sz val="10"/>
      <color rgb="FF000000"/>
      <name val="Arial Nova Cond"/>
      <family val="2"/>
    </font>
    <font>
      <sz val="11"/>
      <color rgb="FF3F3F76"/>
      <name val="Arial Nova Cond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99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4" borderId="8" applyNumberFormat="0" applyAlignment="0" applyProtection="0"/>
    <xf numFmtId="0" fontId="1" fillId="0" borderId="0"/>
  </cellStyleXfs>
  <cellXfs count="28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4" fillId="0" borderId="0" xfId="1" applyFont="1"/>
    <xf numFmtId="164" fontId="4" fillId="2" borderId="1" xfId="1" applyFont="1" applyFill="1" applyBorder="1" applyAlignment="1">
      <alignment horizontal="center" vertical="center"/>
    </xf>
    <xf numFmtId="164" fontId="4" fillId="0" borderId="1" xfId="1" applyFont="1" applyBorder="1"/>
    <xf numFmtId="164" fontId="4" fillId="0" borderId="2" xfId="1" applyFont="1" applyBorder="1"/>
    <xf numFmtId="164" fontId="3" fillId="0" borderId="1" xfId="1" applyFont="1" applyBorder="1"/>
    <xf numFmtId="43" fontId="3" fillId="0" borderId="1" xfId="0" applyNumberFormat="1" applyFont="1" applyBorder="1"/>
    <xf numFmtId="49" fontId="6" fillId="0" borderId="0" xfId="4" applyNumberFormat="1" applyFont="1"/>
    <xf numFmtId="0" fontId="6" fillId="0" borderId="0" xfId="4" applyFont="1"/>
    <xf numFmtId="0" fontId="7" fillId="0" borderId="0" xfId="4" applyFont="1" applyAlignment="1">
      <alignment horizontal="center" vertical="center" wrapText="1"/>
    </xf>
    <xf numFmtId="0" fontId="10" fillId="0" borderId="1" xfId="4" applyFont="1" applyBorder="1"/>
    <xf numFmtId="0" fontId="10" fillId="0" borderId="11" xfId="4" applyFont="1" applyBorder="1"/>
    <xf numFmtId="0" fontId="10" fillId="0" borderId="14" xfId="4" applyFont="1" applyBorder="1"/>
    <xf numFmtId="0" fontId="13" fillId="0" borderId="14" xfId="4" applyFont="1" applyBorder="1"/>
    <xf numFmtId="47" fontId="13" fillId="0" borderId="14" xfId="4" applyNumberFormat="1" applyFont="1" applyBorder="1" applyAlignment="1">
      <alignment horizontal="center"/>
    </xf>
    <xf numFmtId="166" fontId="13" fillId="0" borderId="14" xfId="4" applyNumberFormat="1" applyFont="1" applyBorder="1"/>
    <xf numFmtId="0" fontId="6" fillId="0" borderId="4" xfId="4" applyFont="1" applyBorder="1"/>
    <xf numFmtId="0" fontId="9" fillId="0" borderId="19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center"/>
    </xf>
    <xf numFmtId="49" fontId="6" fillId="0" borderId="10" xfId="4" applyNumberFormat="1" applyFont="1" applyBorder="1" applyAlignment="1">
      <alignment vertical="center"/>
    </xf>
    <xf numFmtId="0" fontId="10" fillId="0" borderId="11" xfId="4" applyFont="1" applyBorder="1" applyAlignment="1">
      <alignment vertical="center"/>
    </xf>
    <xf numFmtId="49" fontId="6" fillId="0" borderId="12" xfId="4" applyNumberFormat="1" applyFont="1" applyBorder="1" applyAlignment="1">
      <alignment vertical="center"/>
    </xf>
    <xf numFmtId="0" fontId="10" fillId="0" borderId="1" xfId="4" applyFont="1" applyBorder="1" applyAlignment="1">
      <alignment vertical="center"/>
    </xf>
    <xf numFmtId="49" fontId="6" fillId="0" borderId="13" xfId="4" applyNumberFormat="1" applyFont="1" applyBorder="1" applyAlignment="1">
      <alignment vertical="center"/>
    </xf>
    <xf numFmtId="0" fontId="10" fillId="0" borderId="14" xfId="4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12" fillId="0" borderId="0" xfId="0" applyFont="1"/>
    <xf numFmtId="10" fontId="19" fillId="0" borderId="0" xfId="2" applyNumberFormat="1" applyFont="1"/>
    <xf numFmtId="43" fontId="19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164" fontId="10" fillId="0" borderId="0" xfId="1" applyFont="1"/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right"/>
    </xf>
    <xf numFmtId="2" fontId="10" fillId="0" borderId="1" xfId="1" applyNumberFormat="1" applyFont="1" applyBorder="1" applyAlignment="1">
      <alignment horizontal="center"/>
    </xf>
    <xf numFmtId="2" fontId="10" fillId="0" borderId="1" xfId="0" applyNumberFormat="1" applyFont="1" applyBorder="1"/>
    <xf numFmtId="164" fontId="10" fillId="0" borderId="1" xfId="0" applyNumberFormat="1" applyFont="1" applyBorder="1"/>
    <xf numFmtId="2" fontId="10" fillId="0" borderId="1" xfId="1" applyNumberFormat="1" applyFont="1" applyBorder="1"/>
    <xf numFmtId="164" fontId="10" fillId="0" borderId="1" xfId="1" applyFont="1" applyBorder="1"/>
    <xf numFmtId="0" fontId="20" fillId="0" borderId="1" xfId="0" applyFont="1" applyBorder="1"/>
    <xf numFmtId="164" fontId="10" fillId="0" borderId="0" xfId="0" applyNumberFormat="1" applyFont="1"/>
    <xf numFmtId="165" fontId="10" fillId="0" borderId="1" xfId="1" applyNumberFormat="1" applyFont="1" applyBorder="1" applyAlignment="1">
      <alignment horizontal="center"/>
    </xf>
    <xf numFmtId="164" fontId="10" fillId="0" borderId="1" xfId="1" applyFont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165" fontId="10" fillId="0" borderId="0" xfId="1" applyNumberFormat="1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43" fontId="10" fillId="0" borderId="1" xfId="0" applyNumberFormat="1" applyFont="1" applyBorder="1"/>
    <xf numFmtId="0" fontId="15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/>
    <xf numFmtId="164" fontId="13" fillId="0" borderId="1" xfId="0" applyNumberFormat="1" applyFont="1" applyBorder="1"/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64" fontId="13" fillId="0" borderId="1" xfId="1" applyFont="1" applyBorder="1"/>
    <xf numFmtId="0" fontId="10" fillId="0" borderId="1" xfId="0" applyFont="1" applyBorder="1" applyAlignment="1">
      <alignment wrapText="1"/>
    </xf>
    <xf numFmtId="2" fontId="15" fillId="0" borderId="1" xfId="0" applyNumberFormat="1" applyFont="1" applyBorder="1" applyAlignment="1">
      <alignment horizontal="center"/>
    </xf>
    <xf numFmtId="0" fontId="10" fillId="0" borderId="3" xfId="0" applyFont="1" applyBorder="1"/>
    <xf numFmtId="164" fontId="10" fillId="0" borderId="1" xfId="1" applyFont="1" applyBorder="1" applyAlignment="1">
      <alignment horizontal="right" vertical="center" wrapText="1"/>
    </xf>
    <xf numFmtId="164" fontId="10" fillId="0" borderId="1" xfId="1" applyFont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164" fontId="15" fillId="0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/>
    <xf numFmtId="2" fontId="10" fillId="0" borderId="1" xfId="0" applyNumberFormat="1" applyFont="1" applyBorder="1" applyAlignment="1">
      <alignment horizontal="center" wrapText="1"/>
    </xf>
    <xf numFmtId="0" fontId="6" fillId="0" borderId="24" xfId="4" applyFont="1" applyBorder="1"/>
    <xf numFmtId="49" fontId="6" fillId="0" borderId="25" xfId="4" applyNumberFormat="1" applyFont="1" applyBorder="1"/>
    <xf numFmtId="0" fontId="6" fillId="0" borderId="26" xfId="4" applyFont="1" applyBorder="1"/>
    <xf numFmtId="0" fontId="15" fillId="0" borderId="28" xfId="0" applyFont="1" applyBorder="1" applyAlignment="1">
      <alignment horizontal="center" vertical="center" wrapText="1"/>
    </xf>
    <xf numFmtId="0" fontId="15" fillId="0" borderId="28" xfId="0" applyFont="1" applyBorder="1"/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164" fontId="10" fillId="0" borderId="14" xfId="1" applyFont="1" applyBorder="1"/>
    <xf numFmtId="0" fontId="13" fillId="0" borderId="28" xfId="0" applyFont="1" applyBorder="1" applyAlignment="1">
      <alignment horizontal="center"/>
    </xf>
    <xf numFmtId="0" fontId="13" fillId="0" borderId="12" xfId="0" applyFont="1" applyBorder="1"/>
    <xf numFmtId="43" fontId="14" fillId="0" borderId="28" xfId="0" applyNumberFormat="1" applyFont="1" applyBorder="1"/>
    <xf numFmtId="0" fontId="14" fillId="0" borderId="12" xfId="0" applyFont="1" applyBorder="1" applyAlignment="1">
      <alignment horizontal="center"/>
    </xf>
    <xf numFmtId="2" fontId="13" fillId="0" borderId="28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0" fillId="0" borderId="12" xfId="0" applyFont="1" applyBorder="1" applyAlignment="1">
      <alignment wrapText="1"/>
    </xf>
    <xf numFmtId="0" fontId="15" fillId="0" borderId="12" xfId="0" applyFont="1" applyBorder="1"/>
    <xf numFmtId="0" fontId="10" fillId="0" borderId="12" xfId="0" applyFont="1" applyBorder="1"/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 indent="4"/>
    </xf>
    <xf numFmtId="0" fontId="21" fillId="0" borderId="2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horizontal="left" vertical="center" wrapText="1" indent="8"/>
    </xf>
    <xf numFmtId="0" fontId="10" fillId="0" borderId="13" xfId="0" applyFont="1" applyBorder="1" applyAlignment="1">
      <alignment horizontal="left" vertical="center" wrapText="1" indent="4"/>
    </xf>
    <xf numFmtId="164" fontId="10" fillId="0" borderId="14" xfId="1" applyFont="1" applyBorder="1" applyAlignment="1">
      <alignment horizontal="right" vertical="center" wrapText="1"/>
    </xf>
    <xf numFmtId="0" fontId="10" fillId="0" borderId="13" xfId="0" applyFont="1" applyBorder="1"/>
    <xf numFmtId="164" fontId="10" fillId="0" borderId="14" xfId="0" applyNumberFormat="1" applyFont="1" applyBorder="1"/>
    <xf numFmtId="0" fontId="4" fillId="0" borderId="21" xfId="0" applyFont="1" applyBorder="1"/>
    <xf numFmtId="0" fontId="3" fillId="0" borderId="22" xfId="0" applyFont="1" applyBorder="1"/>
    <xf numFmtId="0" fontId="3" fillId="0" borderId="22" xfId="0" applyFont="1" applyBorder="1" applyAlignment="1">
      <alignment horizontal="center"/>
    </xf>
    <xf numFmtId="164" fontId="4" fillId="0" borderId="22" xfId="1" applyFont="1" applyBorder="1"/>
    <xf numFmtId="0" fontId="3" fillId="0" borderId="12" xfId="0" applyFont="1" applyBorder="1"/>
    <xf numFmtId="0" fontId="4" fillId="0" borderId="28" xfId="0" applyFont="1" applyBorder="1" applyAlignment="1">
      <alignment horizontal="center"/>
    </xf>
    <xf numFmtId="43" fontId="4" fillId="0" borderId="28" xfId="0" applyNumberFormat="1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164" fontId="3" fillId="0" borderId="14" xfId="1" applyFont="1" applyBorder="1"/>
    <xf numFmtId="164" fontId="3" fillId="0" borderId="14" xfId="0" applyNumberFormat="1" applyFont="1" applyBorder="1"/>
    <xf numFmtId="43" fontId="3" fillId="0" borderId="14" xfId="0" applyNumberFormat="1" applyFont="1" applyBorder="1"/>
    <xf numFmtId="43" fontId="4" fillId="0" borderId="15" xfId="0" applyNumberFormat="1" applyFont="1" applyBorder="1"/>
    <xf numFmtId="164" fontId="4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23" xfId="4" applyFont="1" applyBorder="1"/>
    <xf numFmtId="0" fontId="19" fillId="0" borderId="23" xfId="4" applyFont="1" applyBorder="1" applyAlignment="1">
      <alignment horizontal="center"/>
    </xf>
    <xf numFmtId="0" fontId="19" fillId="0" borderId="24" xfId="4" applyFont="1" applyBorder="1" applyAlignment="1">
      <alignment horizontal="center"/>
    </xf>
    <xf numFmtId="0" fontId="19" fillId="0" borderId="0" xfId="4" applyFont="1" applyBorder="1" applyAlignment="1">
      <alignment horizontal="center"/>
    </xf>
    <xf numFmtId="0" fontId="6" fillId="0" borderId="0" xfId="4" applyFont="1" applyBorder="1"/>
    <xf numFmtId="49" fontId="6" fillId="0" borderId="0" xfId="4" applyNumberFormat="1" applyFont="1" applyBorder="1"/>
    <xf numFmtId="0" fontId="7" fillId="0" borderId="0" xfId="4" applyFont="1" applyBorder="1" applyAlignment="1">
      <alignment horizontal="center" vertical="center" wrapText="1"/>
    </xf>
    <xf numFmtId="0" fontId="10" fillId="0" borderId="0" xfId="4" applyFont="1" applyBorder="1"/>
    <xf numFmtId="0" fontId="10" fillId="0" borderId="0" xfId="4" applyFont="1" applyBorder="1" applyAlignment="1">
      <alignment horizontal="center"/>
    </xf>
    <xf numFmtId="49" fontId="10" fillId="0" borderId="0" xfId="4" applyNumberFormat="1" applyFont="1" applyBorder="1"/>
    <xf numFmtId="0" fontId="16" fillId="0" borderId="0" xfId="4" applyFont="1" applyBorder="1"/>
    <xf numFmtId="0" fontId="13" fillId="0" borderId="1" xfId="3" applyFont="1" applyFill="1" applyBorder="1"/>
    <xf numFmtId="49" fontId="13" fillId="0" borderId="1" xfId="3" applyNumberFormat="1" applyFont="1" applyFill="1" applyBorder="1" applyAlignment="1">
      <alignment horizontal="center"/>
    </xf>
    <xf numFmtId="166" fontId="13" fillId="0" borderId="1" xfId="3" applyNumberFormat="1" applyFont="1" applyFill="1" applyBorder="1"/>
    <xf numFmtId="166" fontId="14" fillId="0" borderId="1" xfId="3" applyNumberFormat="1" applyFont="1" applyFill="1" applyBorder="1"/>
    <xf numFmtId="166" fontId="22" fillId="4" borderId="1" xfId="3" applyNumberFormat="1" applyFont="1" applyBorder="1"/>
    <xf numFmtId="0" fontId="13" fillId="0" borderId="1" xfId="3" applyFont="1" applyFill="1" applyBorder="1" applyAlignment="1">
      <alignment wrapText="1"/>
    </xf>
    <xf numFmtId="9" fontId="13" fillId="0" borderId="1" xfId="3" applyNumberFormat="1" applyFont="1" applyFill="1" applyBorder="1" applyAlignment="1">
      <alignment horizontal="center"/>
    </xf>
    <xf numFmtId="9" fontId="13" fillId="0" borderId="1" xfId="3" applyNumberFormat="1" applyFont="1" applyFill="1" applyBorder="1"/>
    <xf numFmtId="0" fontId="13" fillId="0" borderId="1" xfId="3" applyFont="1" applyFill="1" applyBorder="1" applyAlignment="1">
      <alignment horizontal="center"/>
    </xf>
    <xf numFmtId="172" fontId="7" fillId="0" borderId="28" xfId="4" applyNumberFormat="1" applyFont="1" applyBorder="1" applyAlignment="1">
      <alignment horizontal="center" vertical="center" wrapText="1"/>
    </xf>
    <xf numFmtId="0" fontId="7" fillId="0" borderId="27" xfId="4" applyFont="1" applyBorder="1" applyAlignment="1">
      <alignment horizontal="center" vertical="center" wrapText="1"/>
    </xf>
    <xf numFmtId="49" fontId="9" fillId="0" borderId="18" xfId="4" applyNumberFormat="1" applyFont="1" applyBorder="1" applyAlignment="1">
      <alignment horizontal="center" vertical="center" wrapText="1"/>
    </xf>
    <xf numFmtId="0" fontId="15" fillId="0" borderId="19" xfId="4" applyFont="1" applyBorder="1" applyAlignment="1">
      <alignment horizontal="center" vertical="center" wrapText="1"/>
    </xf>
    <xf numFmtId="0" fontId="14" fillId="0" borderId="19" xfId="4" applyFont="1" applyBorder="1" applyAlignment="1">
      <alignment horizontal="center" vertical="center" wrapText="1"/>
    </xf>
    <xf numFmtId="0" fontId="14" fillId="0" borderId="20" xfId="4" applyFont="1" applyBorder="1" applyAlignment="1">
      <alignment horizontal="center" vertical="center" wrapText="1"/>
    </xf>
    <xf numFmtId="49" fontId="6" fillId="0" borderId="34" xfId="4" applyNumberFormat="1" applyFont="1" applyBorder="1"/>
    <xf numFmtId="0" fontId="17" fillId="0" borderId="4" xfId="4" applyFont="1" applyBorder="1"/>
    <xf numFmtId="0" fontId="7" fillId="0" borderId="17" xfId="4" applyFont="1" applyBorder="1" applyAlignment="1">
      <alignment horizontal="center" vertical="center" wrapText="1"/>
    </xf>
    <xf numFmtId="0" fontId="13" fillId="0" borderId="11" xfId="3" applyFont="1" applyFill="1" applyBorder="1"/>
    <xf numFmtId="49" fontId="13" fillId="0" borderId="11" xfId="3" applyNumberFormat="1" applyFont="1" applyFill="1" applyBorder="1" applyAlignment="1">
      <alignment horizontal="center"/>
    </xf>
    <xf numFmtId="168" fontId="13" fillId="0" borderId="11" xfId="3" applyNumberFormat="1" applyFont="1" applyFill="1" applyBorder="1"/>
    <xf numFmtId="166" fontId="13" fillId="0" borderId="11" xfId="3" applyNumberFormat="1" applyFont="1" applyFill="1" applyBorder="1"/>
    <xf numFmtId="166" fontId="14" fillId="0" borderId="11" xfId="3" applyNumberFormat="1" applyFont="1" applyFill="1" applyBorder="1"/>
    <xf numFmtId="166" fontId="22" fillId="4" borderId="11" xfId="3" applyNumberFormat="1" applyFont="1" applyBorder="1"/>
    <xf numFmtId="172" fontId="7" fillId="0" borderId="31" xfId="4" applyNumberFormat="1" applyFont="1" applyBorder="1" applyAlignment="1">
      <alignment horizontal="center" vertical="center" wrapText="1"/>
    </xf>
    <xf numFmtId="167" fontId="14" fillId="0" borderId="14" xfId="4" applyNumberFormat="1" applyFont="1" applyBorder="1"/>
    <xf numFmtId="166" fontId="22" fillId="4" borderId="14" xfId="3" applyNumberFormat="1" applyFont="1" applyBorder="1"/>
    <xf numFmtId="172" fontId="7" fillId="0" borderId="15" xfId="4" applyNumberFormat="1" applyFont="1" applyBorder="1" applyAlignment="1">
      <alignment horizontal="center" vertical="center" wrapText="1"/>
    </xf>
    <xf numFmtId="0" fontId="19" fillId="0" borderId="16" xfId="4" applyFont="1" applyBorder="1" applyAlignment="1">
      <alignment horizontal="center"/>
    </xf>
    <xf numFmtId="0" fontId="19" fillId="0" borderId="35" xfId="4" applyFont="1" applyBorder="1" applyAlignment="1">
      <alignment horizontal="center"/>
    </xf>
    <xf numFmtId="0" fontId="19" fillId="0" borderId="36" xfId="4" applyFont="1" applyBorder="1" applyAlignment="1">
      <alignment horizontal="center"/>
    </xf>
    <xf numFmtId="0" fontId="19" fillId="0" borderId="1" xfId="4" applyFont="1" applyBorder="1" applyAlignment="1">
      <alignment horizontal="center"/>
    </xf>
    <xf numFmtId="0" fontId="19" fillId="0" borderId="12" xfId="4" applyFont="1" applyBorder="1" applyAlignment="1">
      <alignment horizontal="center"/>
    </xf>
    <xf numFmtId="0" fontId="19" fillId="0" borderId="28" xfId="4" applyFont="1" applyBorder="1" applyAlignment="1">
      <alignment horizontal="center"/>
    </xf>
    <xf numFmtId="0" fontId="9" fillId="0" borderId="13" xfId="4" applyFont="1" applyBorder="1" applyAlignment="1">
      <alignment horizontal="center"/>
    </xf>
    <xf numFmtId="0" fontId="9" fillId="0" borderId="14" xfId="4" applyFont="1" applyBorder="1" applyAlignment="1">
      <alignment horizontal="center"/>
    </xf>
    <xf numFmtId="0" fontId="9" fillId="0" borderId="15" xfId="4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0" fillId="0" borderId="31" xfId="0" applyFont="1" applyBorder="1"/>
    <xf numFmtId="0" fontId="15" fillId="0" borderId="12" xfId="0" applyFont="1" applyBorder="1" applyAlignment="1">
      <alignment horizontal="center"/>
    </xf>
    <xf numFmtId="0" fontId="10" fillId="0" borderId="28" xfId="0" applyFont="1" applyBorder="1"/>
    <xf numFmtId="0" fontId="15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center" vertical="center"/>
    </xf>
    <xf numFmtId="2" fontId="15" fillId="0" borderId="28" xfId="0" applyNumberFormat="1" applyFont="1" applyBorder="1"/>
    <xf numFmtId="0" fontId="15" fillId="0" borderId="12" xfId="0" applyFont="1" applyBorder="1" applyAlignment="1">
      <alignment horizontal="left" wrapText="1"/>
    </xf>
    <xf numFmtId="164" fontId="10" fillId="0" borderId="28" xfId="0" applyNumberFormat="1" applyFont="1" applyBorder="1"/>
    <xf numFmtId="164" fontId="10" fillId="0" borderId="14" xfId="1" applyFont="1" applyBorder="1" applyAlignment="1">
      <alignment horizontal="center"/>
    </xf>
    <xf numFmtId="2" fontId="15" fillId="0" borderId="15" xfId="0" applyNumberFormat="1" applyFont="1" applyBorder="1"/>
    <xf numFmtId="0" fontId="11" fillId="0" borderId="0" xfId="0" applyFont="1"/>
    <xf numFmtId="169" fontId="10" fillId="0" borderId="1" xfId="0" applyNumberFormat="1" applyFont="1" applyBorder="1"/>
    <xf numFmtId="43" fontId="10" fillId="0" borderId="14" xfId="0" applyNumberFormat="1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43" fontId="15" fillId="0" borderId="1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Border="1"/>
    <xf numFmtId="43" fontId="13" fillId="0" borderId="1" xfId="0" applyNumberFormat="1" applyFont="1" applyBorder="1"/>
    <xf numFmtId="0" fontId="10" fillId="0" borderId="0" xfId="0" applyFont="1" applyBorder="1" applyAlignment="1">
      <alignment horizontal="center" vertical="center" wrapText="1"/>
    </xf>
    <xf numFmtId="164" fontId="15" fillId="0" borderId="0" xfId="1" applyFont="1"/>
    <xf numFmtId="164" fontId="15" fillId="0" borderId="0" xfId="1" applyFont="1" applyBorder="1"/>
    <xf numFmtId="0" fontId="15" fillId="0" borderId="1" xfId="0" applyFont="1" applyBorder="1"/>
    <xf numFmtId="43" fontId="10" fillId="0" borderId="1" xfId="0" applyNumberFormat="1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164" fontId="15" fillId="0" borderId="28" xfId="1" applyFont="1" applyBorder="1"/>
    <xf numFmtId="0" fontId="15" fillId="0" borderId="12" xfId="0" applyFont="1" applyBorder="1"/>
    <xf numFmtId="164" fontId="15" fillId="0" borderId="15" xfId="1" applyFont="1" applyBorder="1"/>
    <xf numFmtId="0" fontId="15" fillId="0" borderId="3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8" xfId="0" applyFont="1" applyBorder="1"/>
    <xf numFmtId="164" fontId="14" fillId="0" borderId="28" xfId="1" applyFont="1" applyBorder="1"/>
    <xf numFmtId="0" fontId="14" fillId="0" borderId="28" xfId="0" applyFont="1" applyBorder="1" applyAlignment="1">
      <alignment horizont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9" fontId="3" fillId="0" borderId="0" xfId="2" applyFont="1"/>
    <xf numFmtId="10" fontId="3" fillId="0" borderId="0" xfId="2" applyNumberFormat="1" applyFont="1"/>
    <xf numFmtId="10" fontId="3" fillId="0" borderId="0" xfId="0" applyNumberFormat="1" applyFont="1"/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3" fontId="4" fillId="0" borderId="1" xfId="0" applyNumberFormat="1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0" fillId="0" borderId="3" xfId="0" applyFont="1" applyBorder="1" applyAlignment="1">
      <alignment horizontal="center"/>
    </xf>
    <xf numFmtId="164" fontId="15" fillId="0" borderId="33" xfId="1" applyFont="1" applyBorder="1"/>
    <xf numFmtId="0" fontId="10" fillId="0" borderId="23" xfId="0" applyFont="1" applyBorder="1"/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4" fillId="0" borderId="9" xfId="0" applyFont="1" applyBorder="1"/>
    <xf numFmtId="0" fontId="4" fillId="0" borderId="5" xfId="0" applyFont="1" applyBorder="1" applyAlignment="1">
      <alignment horizontal="center"/>
    </xf>
    <xf numFmtId="164" fontId="4" fillId="2" borderId="5" xfId="1" applyFont="1" applyFill="1" applyBorder="1" applyAlignment="1">
      <alignment horizontal="center" vertical="center"/>
    </xf>
    <xf numFmtId="164" fontId="3" fillId="0" borderId="5" xfId="0" applyNumberFormat="1" applyFont="1" applyBorder="1"/>
    <xf numFmtId="164" fontId="3" fillId="0" borderId="30" xfId="0" applyNumberFormat="1" applyFont="1" applyBorder="1"/>
    <xf numFmtId="0" fontId="4" fillId="0" borderId="22" xfId="0" applyFont="1" applyBorder="1"/>
    <xf numFmtId="0" fontId="4" fillId="0" borderId="28" xfId="0" applyFont="1" applyBorder="1"/>
    <xf numFmtId="43" fontId="4" fillId="0" borderId="14" xfId="0" applyNumberFormat="1" applyFont="1" applyBorder="1"/>
    <xf numFmtId="164" fontId="10" fillId="0" borderId="1" xfId="1" applyFont="1" applyBorder="1" applyAlignment="1">
      <alignment horizontal="center" vertical="center"/>
    </xf>
    <xf numFmtId="43" fontId="10" fillId="0" borderId="1" xfId="0" applyNumberFormat="1" applyFont="1" applyBorder="1" applyAlignment="1">
      <alignment horizontal="center" vertical="center"/>
    </xf>
  </cellXfs>
  <cellStyles count="5">
    <cellStyle name="Comma" xfId="1" builtinId="3"/>
    <cellStyle name="Input" xfId="3" builtinId="20"/>
    <cellStyle name="Normal" xfId="0" builtinId="0"/>
    <cellStyle name="Normal 2" xfId="4" xr:uid="{55D5C0F9-D5BA-43F9-AF96-F3AD40D175A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B5E0A-E6F3-4C68-8023-DD69DAA41DE1}">
  <dimension ref="B1:P38"/>
  <sheetViews>
    <sheetView workbookViewId="0">
      <selection activeCell="G16" sqref="G16"/>
    </sheetView>
  </sheetViews>
  <sheetFormatPr defaultRowHeight="12.75" x14ac:dyDescent="0.25"/>
  <cols>
    <col min="1" max="1" width="9.140625" style="18"/>
    <col min="2" max="2" width="2.85546875" style="17" bestFit="1" customWidth="1"/>
    <col min="3" max="3" width="7.85546875" style="18" customWidth="1"/>
    <col min="4" max="4" width="7.42578125" style="18" hidden="1" customWidth="1"/>
    <col min="5" max="5" width="63.28515625" style="18" customWidth="1"/>
    <col min="6" max="6" width="12.140625" style="18" customWidth="1"/>
    <col min="7" max="7" width="12.28515625" style="18" bestFit="1" customWidth="1"/>
    <col min="8" max="8" width="9.5703125" style="18" bestFit="1" customWidth="1"/>
    <col min="9" max="9" width="10.42578125" style="18" bestFit="1" customWidth="1"/>
    <col min="10" max="10" width="8.7109375" style="18" bestFit="1" customWidth="1"/>
    <col min="11" max="11" width="10.140625" style="18" customWidth="1"/>
    <col min="12" max="12" width="11.28515625" style="18" hidden="1" customWidth="1"/>
    <col min="13" max="13" width="11.85546875" style="18" customWidth="1"/>
    <col min="14" max="14" width="10.5703125" style="18" customWidth="1"/>
    <col min="15" max="15" width="10" style="18" bestFit="1" customWidth="1"/>
    <col min="16" max="16384" width="9.140625" style="18"/>
  </cols>
  <sheetData>
    <row r="1" spans="2:16" ht="13.5" thickBot="1" x14ac:dyDescent="0.3"/>
    <row r="2" spans="2:16" ht="13.5" x14ac:dyDescent="0.25">
      <c r="B2" s="188" t="s">
        <v>330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90"/>
    </row>
    <row r="3" spans="2:16" ht="13.5" x14ac:dyDescent="0.25">
      <c r="B3" s="192" t="s">
        <v>391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3"/>
    </row>
    <row r="4" spans="2:16" ht="13.5" x14ac:dyDescent="0.25">
      <c r="B4" s="150" t="s">
        <v>246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1"/>
    </row>
    <row r="5" spans="2:16" ht="13.5" x14ac:dyDescent="0.25">
      <c r="B5" s="192" t="s">
        <v>28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3"/>
    </row>
    <row r="6" spans="2:16" ht="13.5" thickBot="1" x14ac:dyDescent="0.3">
      <c r="B6" s="194" t="s">
        <v>258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6"/>
    </row>
    <row r="7" spans="2:16" ht="5.25" customHeight="1" thickBot="1" x14ac:dyDescent="0.3">
      <c r="B7" s="149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00"/>
    </row>
    <row r="8" spans="2:16" s="19" customFormat="1" ht="45.75" thickBot="1" x14ac:dyDescent="0.3">
      <c r="B8" s="171" t="s">
        <v>259</v>
      </c>
      <c r="C8" s="27" t="s">
        <v>260</v>
      </c>
      <c r="D8" s="27" t="s">
        <v>261</v>
      </c>
      <c r="E8" s="27" t="s">
        <v>262</v>
      </c>
      <c r="F8" s="27" t="s">
        <v>263</v>
      </c>
      <c r="G8" s="27" t="s">
        <v>264</v>
      </c>
      <c r="H8" s="27" t="s">
        <v>265</v>
      </c>
      <c r="I8" s="27" t="s">
        <v>266</v>
      </c>
      <c r="J8" s="27" t="s">
        <v>267</v>
      </c>
      <c r="K8" s="27" t="s">
        <v>268</v>
      </c>
      <c r="L8" s="172" t="s">
        <v>326</v>
      </c>
      <c r="M8" s="173" t="s">
        <v>327</v>
      </c>
      <c r="N8" s="174" t="s">
        <v>388</v>
      </c>
    </row>
    <row r="9" spans="2:16" ht="1.5" customHeight="1" thickBot="1" x14ac:dyDescent="0.3">
      <c r="B9" s="175"/>
      <c r="C9" s="26"/>
      <c r="D9" s="26"/>
      <c r="E9" s="26"/>
      <c r="F9" s="26"/>
      <c r="G9" s="26"/>
      <c r="H9" s="26"/>
      <c r="I9" s="26"/>
      <c r="J9" s="26"/>
      <c r="K9" s="26"/>
      <c r="L9" s="26"/>
      <c r="M9" s="176"/>
      <c r="N9" s="177"/>
      <c r="O9" s="19"/>
      <c r="P9" s="19"/>
    </row>
    <row r="10" spans="2:16" ht="15" x14ac:dyDescent="0.25">
      <c r="B10" s="29" t="s">
        <v>269</v>
      </c>
      <c r="C10" s="30" t="s">
        <v>270</v>
      </c>
      <c r="D10" s="21"/>
      <c r="E10" s="178" t="s">
        <v>271</v>
      </c>
      <c r="F10" s="179" t="s">
        <v>272</v>
      </c>
      <c r="G10" s="180">
        <v>15000</v>
      </c>
      <c r="H10" s="180"/>
      <c r="I10" s="178">
        <v>0</v>
      </c>
      <c r="J10" s="180">
        <v>45000</v>
      </c>
      <c r="K10" s="181">
        <v>0.68253399999999997</v>
      </c>
      <c r="L10" s="182">
        <f>K10*103%</f>
        <v>0.70301002000000001</v>
      </c>
      <c r="M10" s="183">
        <f>L10/100</f>
        <v>7.0301002000000001E-3</v>
      </c>
      <c r="N10" s="184">
        <f>M10*106%</f>
        <v>7.4519062120000003E-3</v>
      </c>
      <c r="O10" s="19"/>
      <c r="P10" s="19"/>
    </row>
    <row r="11" spans="2:16" ht="15" x14ac:dyDescent="0.25">
      <c r="B11" s="31" t="s">
        <v>273</v>
      </c>
      <c r="C11" s="32" t="s">
        <v>274</v>
      </c>
      <c r="D11" s="20"/>
      <c r="E11" s="160" t="s">
        <v>275</v>
      </c>
      <c r="F11" s="161" t="s">
        <v>324</v>
      </c>
      <c r="G11" s="160"/>
      <c r="H11" s="160"/>
      <c r="I11" s="160"/>
      <c r="J11" s="160"/>
      <c r="K11" s="162">
        <v>0.90777022000000007</v>
      </c>
      <c r="L11" s="163">
        <f>L10*1.33</f>
        <v>0.93500332660000007</v>
      </c>
      <c r="M11" s="164">
        <f>L11/100</f>
        <v>9.3500332660000005E-3</v>
      </c>
      <c r="N11" s="169">
        <f t="shared" ref="N11:N29" si="0">M11*106%</f>
        <v>9.9110352619600009E-3</v>
      </c>
      <c r="O11" s="19"/>
      <c r="P11" s="19"/>
    </row>
    <row r="12" spans="2:16" ht="15" x14ac:dyDescent="0.25">
      <c r="B12" s="31" t="s">
        <v>276</v>
      </c>
      <c r="C12" s="32" t="s">
        <v>277</v>
      </c>
      <c r="D12" s="20"/>
      <c r="E12" s="160" t="s">
        <v>278</v>
      </c>
      <c r="F12" s="161" t="s">
        <v>325</v>
      </c>
      <c r="G12" s="160"/>
      <c r="H12" s="160"/>
      <c r="I12" s="160"/>
      <c r="J12" s="160"/>
      <c r="K12" s="162">
        <v>0.88729420000000014</v>
      </c>
      <c r="L12" s="163">
        <f>L10*1.3</f>
        <v>0.91391302600000002</v>
      </c>
      <c r="M12" s="164">
        <f>L12/100</f>
        <v>9.1391302599999995E-3</v>
      </c>
      <c r="N12" s="169">
        <f t="shared" si="0"/>
        <v>9.6874780755999996E-3</v>
      </c>
      <c r="O12" s="19"/>
      <c r="P12" s="19"/>
    </row>
    <row r="13" spans="2:16" ht="15" x14ac:dyDescent="0.25">
      <c r="B13" s="31" t="s">
        <v>279</v>
      </c>
      <c r="C13" s="32" t="s">
        <v>280</v>
      </c>
      <c r="D13" s="20"/>
      <c r="E13" s="165" t="s">
        <v>281</v>
      </c>
      <c r="F13" s="161" t="s">
        <v>323</v>
      </c>
      <c r="G13" s="160"/>
      <c r="H13" s="166">
        <v>0.1</v>
      </c>
      <c r="I13" s="160"/>
      <c r="J13" s="167">
        <v>0.4</v>
      </c>
      <c r="K13" s="162">
        <v>0.17063349999999999</v>
      </c>
      <c r="L13" s="163">
        <f>L10*0.25</f>
        <v>0.175752505</v>
      </c>
      <c r="M13" s="164">
        <f>M10*0.25</f>
        <v>1.75752505E-3</v>
      </c>
      <c r="N13" s="169">
        <f t="shared" si="0"/>
        <v>1.8629765530000001E-3</v>
      </c>
      <c r="O13" s="19"/>
      <c r="P13" s="19"/>
    </row>
    <row r="14" spans="2:16" ht="15" x14ac:dyDescent="0.25">
      <c r="B14" s="31" t="s">
        <v>282</v>
      </c>
      <c r="C14" s="32" t="s">
        <v>283</v>
      </c>
      <c r="D14" s="20"/>
      <c r="E14" s="160" t="s">
        <v>251</v>
      </c>
      <c r="F14" s="161" t="s">
        <v>323</v>
      </c>
      <c r="G14" s="160"/>
      <c r="H14" s="160"/>
      <c r="I14" s="160"/>
      <c r="J14" s="160"/>
      <c r="K14" s="162">
        <v>0.17063349999999999</v>
      </c>
      <c r="L14" s="163">
        <f>L10*0.25</f>
        <v>0.175752505</v>
      </c>
      <c r="M14" s="164">
        <f>M10*0.25</f>
        <v>1.75752505E-3</v>
      </c>
      <c r="N14" s="169">
        <f t="shared" si="0"/>
        <v>1.8629765530000001E-3</v>
      </c>
      <c r="O14" s="19"/>
      <c r="P14" s="19"/>
    </row>
    <row r="15" spans="2:16" ht="30" x14ac:dyDescent="0.25">
      <c r="B15" s="31" t="s">
        <v>284</v>
      </c>
      <c r="C15" s="32" t="s">
        <v>285</v>
      </c>
      <c r="D15" s="20"/>
      <c r="E15" s="165" t="s">
        <v>252</v>
      </c>
      <c r="F15" s="161" t="s">
        <v>323</v>
      </c>
      <c r="G15" s="160"/>
      <c r="H15" s="160"/>
      <c r="I15" s="160"/>
      <c r="J15" s="160"/>
      <c r="K15" s="162">
        <v>0.17063349999999999</v>
      </c>
      <c r="L15" s="163">
        <f>L10*0.25</f>
        <v>0.175752505</v>
      </c>
      <c r="M15" s="164">
        <f>M10*0.25</f>
        <v>1.75752505E-3</v>
      </c>
      <c r="N15" s="169">
        <f t="shared" si="0"/>
        <v>1.8629765530000001E-3</v>
      </c>
      <c r="O15" s="19"/>
      <c r="P15" s="19"/>
    </row>
    <row r="16" spans="2:16" ht="30" x14ac:dyDescent="0.25">
      <c r="B16" s="31" t="s">
        <v>286</v>
      </c>
      <c r="C16" s="32" t="s">
        <v>287</v>
      </c>
      <c r="D16" s="20"/>
      <c r="E16" s="165" t="s">
        <v>253</v>
      </c>
      <c r="F16" s="161" t="s">
        <v>323</v>
      </c>
      <c r="G16" s="160"/>
      <c r="H16" s="160"/>
      <c r="I16" s="160"/>
      <c r="J16" s="160"/>
      <c r="K16" s="162">
        <v>0.17063349999999999</v>
      </c>
      <c r="L16" s="163">
        <f>L10*0.25</f>
        <v>0.175752505</v>
      </c>
      <c r="M16" s="164">
        <f>M10*0.25</f>
        <v>1.75752505E-3</v>
      </c>
      <c r="N16" s="169">
        <f t="shared" si="0"/>
        <v>1.8629765530000001E-3</v>
      </c>
      <c r="O16" s="19"/>
      <c r="P16" s="19"/>
    </row>
    <row r="17" spans="2:16" ht="15" x14ac:dyDescent="0.25">
      <c r="B17" s="31" t="s">
        <v>288</v>
      </c>
      <c r="C17" s="32" t="s">
        <v>289</v>
      </c>
      <c r="D17" s="20"/>
      <c r="E17" s="160" t="s">
        <v>290</v>
      </c>
      <c r="F17" s="168" t="s">
        <v>296</v>
      </c>
      <c r="G17" s="160"/>
      <c r="H17" s="160"/>
      <c r="I17" s="160"/>
      <c r="J17" s="160"/>
      <c r="K17" s="162">
        <v>3.4126700000000003E-2</v>
      </c>
      <c r="L17" s="163">
        <v>0</v>
      </c>
      <c r="M17" s="164">
        <v>0</v>
      </c>
      <c r="N17" s="169">
        <f t="shared" si="0"/>
        <v>0</v>
      </c>
      <c r="O17" s="19"/>
      <c r="P17" s="19"/>
    </row>
    <row r="18" spans="2:16" ht="12.75" customHeight="1" x14ac:dyDescent="0.25">
      <c r="B18" s="31" t="s">
        <v>291</v>
      </c>
      <c r="C18" s="32" t="s">
        <v>292</v>
      </c>
      <c r="D18" s="20"/>
      <c r="E18" s="160" t="s">
        <v>387</v>
      </c>
      <c r="F18" s="161" t="s">
        <v>325</v>
      </c>
      <c r="G18" s="160"/>
      <c r="H18" s="160"/>
      <c r="I18" s="160"/>
      <c r="J18" s="167">
        <v>0.2</v>
      </c>
      <c r="K18" s="162">
        <v>0.88729420000000003</v>
      </c>
      <c r="L18" s="163">
        <f>L10*1.3</f>
        <v>0.91391302600000002</v>
      </c>
      <c r="M18" s="164">
        <f>L18/100</f>
        <v>9.1391302599999995E-3</v>
      </c>
      <c r="N18" s="169">
        <f t="shared" si="0"/>
        <v>9.6874780755999996E-3</v>
      </c>
      <c r="O18" s="19"/>
      <c r="P18" s="19"/>
    </row>
    <row r="19" spans="2:16" ht="30" x14ac:dyDescent="0.25">
      <c r="B19" s="31" t="s">
        <v>293</v>
      </c>
      <c r="C19" s="32" t="s">
        <v>294</v>
      </c>
      <c r="D19" s="20"/>
      <c r="E19" s="165" t="s">
        <v>295</v>
      </c>
      <c r="F19" s="168" t="s">
        <v>296</v>
      </c>
      <c r="G19" s="160"/>
      <c r="H19" s="160"/>
      <c r="I19" s="160"/>
      <c r="J19" s="167">
        <v>1</v>
      </c>
      <c r="K19" s="162">
        <v>0</v>
      </c>
      <c r="L19" s="163">
        <v>0</v>
      </c>
      <c r="M19" s="164">
        <v>0</v>
      </c>
      <c r="N19" s="169">
        <f t="shared" si="0"/>
        <v>0</v>
      </c>
      <c r="O19" s="19"/>
      <c r="P19" s="19"/>
    </row>
    <row r="20" spans="2:16" ht="15" x14ac:dyDescent="0.25">
      <c r="B20" s="31" t="s">
        <v>297</v>
      </c>
      <c r="C20" s="32" t="s">
        <v>298</v>
      </c>
      <c r="D20" s="20"/>
      <c r="E20" s="165" t="s">
        <v>254</v>
      </c>
      <c r="F20" s="161" t="s">
        <v>325</v>
      </c>
      <c r="G20" s="160"/>
      <c r="H20" s="160"/>
      <c r="I20" s="160"/>
      <c r="J20" s="160"/>
      <c r="K20" s="162">
        <v>0.88729420000000003</v>
      </c>
      <c r="L20" s="163">
        <f t="shared" ref="L20:L29" si="1">K20*103%</f>
        <v>0.91391302600000002</v>
      </c>
      <c r="M20" s="164">
        <f>L20/100</f>
        <v>9.1391302599999995E-3</v>
      </c>
      <c r="N20" s="169">
        <f t="shared" si="0"/>
        <v>9.6874780755999996E-3</v>
      </c>
      <c r="O20" s="19"/>
      <c r="P20" s="19"/>
    </row>
    <row r="21" spans="2:16" ht="30" x14ac:dyDescent="0.25">
      <c r="B21" s="31" t="s">
        <v>299</v>
      </c>
      <c r="C21" s="28" t="s">
        <v>300</v>
      </c>
      <c r="D21" s="20"/>
      <c r="E21" s="165" t="s">
        <v>255</v>
      </c>
      <c r="F21" s="161" t="s">
        <v>325</v>
      </c>
      <c r="G21" s="160"/>
      <c r="H21" s="160"/>
      <c r="I21" s="160"/>
      <c r="J21" s="167">
        <v>0.2</v>
      </c>
      <c r="K21" s="162">
        <v>0.88729420000000003</v>
      </c>
      <c r="L21" s="163">
        <f t="shared" si="1"/>
        <v>0.91391302600000002</v>
      </c>
      <c r="M21" s="164">
        <f>L21/100</f>
        <v>9.1391302599999995E-3</v>
      </c>
      <c r="N21" s="169">
        <f t="shared" si="0"/>
        <v>9.6874780755999996E-3</v>
      </c>
      <c r="O21" s="19"/>
      <c r="P21" s="19"/>
    </row>
    <row r="22" spans="2:16" ht="15" x14ac:dyDescent="0.25">
      <c r="B22" s="31" t="s">
        <v>301</v>
      </c>
      <c r="C22" s="32" t="s">
        <v>302</v>
      </c>
      <c r="D22" s="20"/>
      <c r="E22" s="165" t="s">
        <v>256</v>
      </c>
      <c r="F22" s="161" t="s">
        <v>325</v>
      </c>
      <c r="G22" s="160"/>
      <c r="H22" s="160"/>
      <c r="I22" s="160"/>
      <c r="J22" s="167">
        <v>0.2</v>
      </c>
      <c r="K22" s="162">
        <v>0.88729420000000003</v>
      </c>
      <c r="L22" s="163">
        <f t="shared" si="1"/>
        <v>0.91391302600000002</v>
      </c>
      <c r="M22" s="164">
        <f>L22/100</f>
        <v>9.1391302599999995E-3</v>
      </c>
      <c r="N22" s="169">
        <f t="shared" si="0"/>
        <v>9.6874780755999996E-3</v>
      </c>
      <c r="O22" s="19"/>
      <c r="P22" s="19"/>
    </row>
    <row r="23" spans="2:16" ht="15" x14ac:dyDescent="0.25">
      <c r="B23" s="31" t="s">
        <v>303</v>
      </c>
      <c r="C23" s="32" t="s">
        <v>304</v>
      </c>
      <c r="D23" s="20"/>
      <c r="E23" s="160" t="s">
        <v>305</v>
      </c>
      <c r="F23" s="168" t="s">
        <v>296</v>
      </c>
      <c r="G23" s="160"/>
      <c r="H23" s="160"/>
      <c r="I23" s="160"/>
      <c r="J23" s="167"/>
      <c r="K23" s="162">
        <v>0</v>
      </c>
      <c r="L23" s="163">
        <v>0</v>
      </c>
      <c r="M23" s="164">
        <v>0</v>
      </c>
      <c r="N23" s="169">
        <f t="shared" si="0"/>
        <v>0</v>
      </c>
      <c r="O23" s="19"/>
      <c r="P23" s="19"/>
    </row>
    <row r="24" spans="2:16" ht="15" x14ac:dyDescent="0.25">
      <c r="B24" s="31" t="s">
        <v>306</v>
      </c>
      <c r="C24" s="32" t="s">
        <v>307</v>
      </c>
      <c r="D24" s="20"/>
      <c r="E24" s="160" t="s">
        <v>257</v>
      </c>
      <c r="F24" s="168" t="s">
        <v>296</v>
      </c>
      <c r="G24" s="160"/>
      <c r="H24" s="160"/>
      <c r="I24" s="160"/>
      <c r="J24" s="167"/>
      <c r="K24" s="162">
        <v>0</v>
      </c>
      <c r="L24" s="163">
        <v>0</v>
      </c>
      <c r="M24" s="164">
        <v>0</v>
      </c>
      <c r="N24" s="169">
        <f t="shared" si="0"/>
        <v>0</v>
      </c>
      <c r="O24" s="19"/>
      <c r="P24" s="19"/>
    </row>
    <row r="25" spans="2:16" ht="15" x14ac:dyDescent="0.25">
      <c r="B25" s="31" t="s">
        <v>308</v>
      </c>
      <c r="C25" s="32" t="s">
        <v>309</v>
      </c>
      <c r="D25" s="20"/>
      <c r="E25" s="160" t="s">
        <v>310</v>
      </c>
      <c r="F25" s="168" t="s">
        <v>296</v>
      </c>
      <c r="G25" s="160"/>
      <c r="H25" s="160"/>
      <c r="I25" s="160"/>
      <c r="J25" s="167"/>
      <c r="K25" s="162">
        <v>0</v>
      </c>
      <c r="L25" s="163">
        <v>0</v>
      </c>
      <c r="M25" s="164">
        <v>0</v>
      </c>
      <c r="N25" s="169">
        <f t="shared" si="0"/>
        <v>0</v>
      </c>
      <c r="O25" s="19"/>
      <c r="P25" s="19"/>
    </row>
    <row r="26" spans="2:16" ht="15" x14ac:dyDescent="0.25">
      <c r="B26" s="31" t="s">
        <v>311</v>
      </c>
      <c r="C26" s="32" t="s">
        <v>312</v>
      </c>
      <c r="D26" s="20"/>
      <c r="E26" s="165" t="s">
        <v>313</v>
      </c>
      <c r="F26" s="168" t="s">
        <v>296</v>
      </c>
      <c r="G26" s="160"/>
      <c r="H26" s="160"/>
      <c r="I26" s="160"/>
      <c r="J26" s="167"/>
      <c r="K26" s="162">
        <v>0</v>
      </c>
      <c r="L26" s="163">
        <v>0</v>
      </c>
      <c r="M26" s="164">
        <v>0</v>
      </c>
      <c r="N26" s="169">
        <f t="shared" si="0"/>
        <v>0</v>
      </c>
      <c r="O26" s="19"/>
      <c r="P26" s="19"/>
    </row>
    <row r="27" spans="2:16" ht="15" x14ac:dyDescent="0.25">
      <c r="B27" s="31" t="s">
        <v>314</v>
      </c>
      <c r="C27" s="32" t="s">
        <v>315</v>
      </c>
      <c r="D27" s="20"/>
      <c r="E27" s="160" t="s">
        <v>316</v>
      </c>
      <c r="F27" s="168" t="s">
        <v>296</v>
      </c>
      <c r="G27" s="160"/>
      <c r="H27" s="160"/>
      <c r="I27" s="160"/>
      <c r="J27" s="167"/>
      <c r="K27" s="162">
        <v>0</v>
      </c>
      <c r="L27" s="163">
        <v>0</v>
      </c>
      <c r="M27" s="164">
        <v>0</v>
      </c>
      <c r="N27" s="169">
        <f t="shared" si="0"/>
        <v>0</v>
      </c>
      <c r="O27" s="19"/>
      <c r="P27" s="19"/>
    </row>
    <row r="28" spans="2:16" ht="15" x14ac:dyDescent="0.25">
      <c r="B28" s="31" t="s">
        <v>317</v>
      </c>
      <c r="C28" s="32" t="s">
        <v>318</v>
      </c>
      <c r="D28" s="20"/>
      <c r="E28" s="160" t="s">
        <v>319</v>
      </c>
      <c r="F28" s="168" t="s">
        <v>296</v>
      </c>
      <c r="G28" s="160"/>
      <c r="H28" s="160"/>
      <c r="I28" s="160"/>
      <c r="J28" s="167"/>
      <c r="K28" s="162">
        <v>0</v>
      </c>
      <c r="L28" s="163">
        <v>0</v>
      </c>
      <c r="M28" s="164">
        <v>0</v>
      </c>
      <c r="N28" s="169">
        <f t="shared" si="0"/>
        <v>0</v>
      </c>
      <c r="O28" s="19"/>
      <c r="P28" s="19"/>
    </row>
    <row r="29" spans="2:16" ht="15.75" thickBot="1" x14ac:dyDescent="0.3">
      <c r="B29" s="33" t="s">
        <v>320</v>
      </c>
      <c r="C29" s="34" t="s">
        <v>321</v>
      </c>
      <c r="D29" s="22"/>
      <c r="E29" s="23" t="s">
        <v>322</v>
      </c>
      <c r="F29" s="24">
        <v>7.1180555555555548E-4</v>
      </c>
      <c r="G29" s="23"/>
      <c r="H29" s="23"/>
      <c r="I29" s="23"/>
      <c r="J29" s="23"/>
      <c r="K29" s="25">
        <v>1.023801</v>
      </c>
      <c r="L29" s="185">
        <f t="shared" si="1"/>
        <v>1.0545150299999999</v>
      </c>
      <c r="M29" s="186">
        <f>L29/100</f>
        <v>1.0545150299999998E-2</v>
      </c>
      <c r="N29" s="187">
        <f t="shared" si="0"/>
        <v>1.1177859318E-2</v>
      </c>
      <c r="O29" s="19"/>
      <c r="P29" s="19"/>
    </row>
    <row r="30" spans="2:16" ht="3" customHeight="1" thickBot="1" x14ac:dyDescent="0.3">
      <c r="B30" s="101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70"/>
      <c r="O30" s="19"/>
      <c r="P30" s="19"/>
    </row>
    <row r="31" spans="2:16" ht="13.5" x14ac:dyDescent="0.25">
      <c r="B31" s="157"/>
      <c r="C31" s="157"/>
      <c r="D31" s="157"/>
      <c r="E31" s="157"/>
      <c r="F31" s="157"/>
      <c r="G31" s="157"/>
      <c r="H31" s="156"/>
      <c r="I31" s="153"/>
      <c r="J31" s="153"/>
      <c r="K31" s="153"/>
      <c r="L31" s="153"/>
      <c r="M31" s="153"/>
      <c r="N31" s="155"/>
      <c r="O31" s="19"/>
      <c r="P31" s="19"/>
    </row>
    <row r="32" spans="2:16" ht="13.5" x14ac:dyDescent="0.25">
      <c r="B32" s="158"/>
      <c r="C32" s="156"/>
      <c r="D32" s="156"/>
      <c r="E32" s="159"/>
      <c r="F32" s="159"/>
      <c r="G32" s="159"/>
      <c r="H32" s="156"/>
      <c r="I32" s="153"/>
      <c r="J32" s="153"/>
      <c r="K32" s="153"/>
      <c r="L32" s="153"/>
      <c r="M32" s="153"/>
      <c r="N32" s="153"/>
    </row>
    <row r="33" spans="2:14" ht="5.25" customHeight="1" x14ac:dyDescent="0.25">
      <c r="B33" s="158"/>
      <c r="C33" s="156"/>
      <c r="D33" s="156"/>
      <c r="E33" s="156"/>
      <c r="F33" s="156"/>
      <c r="G33" s="156"/>
      <c r="H33" s="156"/>
      <c r="I33" s="153"/>
      <c r="J33" s="153"/>
      <c r="K33" s="153"/>
      <c r="L33" s="153"/>
      <c r="M33" s="153"/>
      <c r="N33" s="153"/>
    </row>
    <row r="34" spans="2:14" ht="13.5" x14ac:dyDescent="0.25">
      <c r="B34" s="158"/>
      <c r="C34" s="156"/>
      <c r="D34" s="156"/>
      <c r="E34" s="156"/>
      <c r="F34" s="156"/>
      <c r="G34" s="156"/>
      <c r="H34" s="156"/>
      <c r="I34" s="153"/>
      <c r="J34" s="153"/>
      <c r="K34" s="153"/>
      <c r="L34" s="153"/>
      <c r="M34" s="153"/>
      <c r="N34" s="153"/>
    </row>
    <row r="35" spans="2:14" x14ac:dyDescent="0.25">
      <c r="B35" s="154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</row>
    <row r="36" spans="2:14" x14ac:dyDescent="0.25">
      <c r="B36" s="154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</row>
    <row r="37" spans="2:14" x14ac:dyDescent="0.25">
      <c r="B37" s="154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</row>
    <row r="38" spans="2:14" x14ac:dyDescent="0.25">
      <c r="B38" s="154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</row>
  </sheetData>
  <mergeCells count="7">
    <mergeCell ref="F31:G31"/>
    <mergeCell ref="B31:E31"/>
    <mergeCell ref="B2:N2"/>
    <mergeCell ref="B3:N3"/>
    <mergeCell ref="B4:N4"/>
    <mergeCell ref="B5:N5"/>
    <mergeCell ref="B6:N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0"/>
  <sheetViews>
    <sheetView topLeftCell="A2" zoomScale="89" zoomScaleNormal="89" workbookViewId="0">
      <selection activeCell="B3" sqref="B3:I3"/>
    </sheetView>
  </sheetViews>
  <sheetFormatPr defaultRowHeight="13.5" x14ac:dyDescent="0.25"/>
  <cols>
    <col min="1" max="1" width="0.5703125" style="37" customWidth="1"/>
    <col min="2" max="2" width="59.85546875" style="41" customWidth="1"/>
    <col min="3" max="3" width="0.42578125" style="40" hidden="1" customWidth="1"/>
    <col min="4" max="4" width="11" style="40" hidden="1" customWidth="1"/>
    <col min="5" max="5" width="10.140625" style="41" hidden="1" customWidth="1"/>
    <col min="6" max="6" width="11.28515625" style="41" hidden="1" customWidth="1"/>
    <col min="7" max="7" width="11.28515625" style="42" hidden="1" customWidth="1"/>
    <col min="8" max="8" width="14.140625" style="41" bestFit="1" customWidth="1"/>
    <col min="9" max="9" width="14.140625" style="211" bestFit="1" customWidth="1"/>
    <col min="10" max="10" width="11" style="41" customWidth="1"/>
    <col min="11" max="16384" width="9.140625" style="37"/>
  </cols>
  <sheetData>
    <row r="1" spans="1:18" ht="14.25" thickBot="1" x14ac:dyDescent="0.3"/>
    <row r="2" spans="1:18" ht="36.75" x14ac:dyDescent="0.55000000000000004">
      <c r="A2" s="35" t="s">
        <v>202</v>
      </c>
      <c r="B2" s="199" t="s">
        <v>248</v>
      </c>
      <c r="C2" s="200"/>
      <c r="D2" s="200"/>
      <c r="E2" s="200"/>
      <c r="F2" s="200"/>
      <c r="G2" s="200"/>
      <c r="H2" s="200"/>
      <c r="I2" s="200"/>
      <c r="J2" s="201"/>
    </row>
    <row r="3" spans="1:18" x14ac:dyDescent="0.25">
      <c r="B3" s="202" t="s">
        <v>395</v>
      </c>
      <c r="C3" s="197"/>
      <c r="D3" s="197"/>
      <c r="E3" s="197"/>
      <c r="F3" s="197"/>
      <c r="G3" s="197"/>
      <c r="H3" s="197"/>
      <c r="I3" s="197"/>
      <c r="J3" s="203"/>
    </row>
    <row r="4" spans="1:18" x14ac:dyDescent="0.25">
      <c r="B4" s="202" t="s">
        <v>5</v>
      </c>
      <c r="C4" s="197"/>
      <c r="D4" s="197"/>
      <c r="E4" s="197"/>
      <c r="F4" s="197"/>
      <c r="G4" s="197"/>
      <c r="H4" s="197"/>
      <c r="I4" s="197"/>
      <c r="J4" s="203"/>
    </row>
    <row r="5" spans="1:18" x14ac:dyDescent="0.25">
      <c r="B5" s="202" t="s">
        <v>246</v>
      </c>
      <c r="C5" s="197"/>
      <c r="D5" s="197"/>
      <c r="E5" s="197"/>
      <c r="F5" s="197"/>
      <c r="G5" s="197"/>
      <c r="H5" s="197"/>
      <c r="I5" s="197"/>
      <c r="J5" s="203"/>
    </row>
    <row r="6" spans="1:18" x14ac:dyDescent="0.25">
      <c r="B6" s="202" t="s">
        <v>331</v>
      </c>
      <c r="C6" s="197"/>
      <c r="D6" s="197"/>
      <c r="E6" s="197"/>
      <c r="F6" s="197"/>
      <c r="G6" s="197"/>
      <c r="H6" s="197"/>
      <c r="I6" s="197"/>
      <c r="J6" s="203"/>
    </row>
    <row r="7" spans="1:18" x14ac:dyDescent="0.25">
      <c r="B7" s="204" t="s">
        <v>6</v>
      </c>
      <c r="C7" s="198"/>
      <c r="D7" s="198"/>
      <c r="E7" s="198"/>
      <c r="F7" s="198"/>
      <c r="G7" s="198"/>
      <c r="H7" s="198"/>
      <c r="I7" s="198"/>
      <c r="J7" s="203"/>
    </row>
    <row r="8" spans="1:18" s="36" customFormat="1" ht="32.25" customHeight="1" x14ac:dyDescent="0.25">
      <c r="A8" s="37"/>
      <c r="B8" s="205" t="s">
        <v>332</v>
      </c>
      <c r="C8" s="62" t="s">
        <v>186</v>
      </c>
      <c r="D8" s="62" t="s">
        <v>195</v>
      </c>
      <c r="E8" s="62" t="s">
        <v>195</v>
      </c>
      <c r="F8" s="62" t="s">
        <v>203</v>
      </c>
      <c r="G8" s="62" t="s">
        <v>211</v>
      </c>
      <c r="H8" s="62" t="s">
        <v>268</v>
      </c>
      <c r="I8" s="60" t="s">
        <v>389</v>
      </c>
      <c r="J8" s="103" t="s">
        <v>390</v>
      </c>
      <c r="R8" s="38"/>
    </row>
    <row r="9" spans="1:18" s="36" customFormat="1" x14ac:dyDescent="0.25">
      <c r="A9" s="37"/>
      <c r="B9" s="115"/>
      <c r="C9" s="62" t="s">
        <v>187</v>
      </c>
      <c r="D9" s="62" t="s">
        <v>200</v>
      </c>
      <c r="E9" s="62" t="s">
        <v>199</v>
      </c>
      <c r="F9" s="46" t="s">
        <v>208</v>
      </c>
      <c r="G9" s="46" t="s">
        <v>208</v>
      </c>
      <c r="H9" s="46" t="s">
        <v>208</v>
      </c>
      <c r="I9" s="46" t="s">
        <v>208</v>
      </c>
      <c r="J9" s="104"/>
    </row>
    <row r="10" spans="1:18" s="36" customFormat="1" x14ac:dyDescent="0.25">
      <c r="A10" s="37"/>
      <c r="B10" s="115" t="s">
        <v>329</v>
      </c>
      <c r="C10" s="45" t="s">
        <v>188</v>
      </c>
      <c r="D10" s="45" t="s">
        <v>188</v>
      </c>
      <c r="E10" s="45" t="s">
        <v>188</v>
      </c>
      <c r="F10" s="45" t="s">
        <v>188</v>
      </c>
      <c r="G10" s="46" t="s">
        <v>188</v>
      </c>
      <c r="H10" s="46" t="s">
        <v>188</v>
      </c>
      <c r="I10" s="46" t="s">
        <v>188</v>
      </c>
      <c r="J10" s="104"/>
      <c r="M10" s="39"/>
      <c r="N10" s="39"/>
    </row>
    <row r="11" spans="1:18" x14ac:dyDescent="0.25">
      <c r="B11" s="116" t="s">
        <v>0</v>
      </c>
      <c r="C11" s="46">
        <v>0</v>
      </c>
      <c r="D11" s="48">
        <v>0</v>
      </c>
      <c r="E11" s="48">
        <v>0</v>
      </c>
      <c r="F11" s="49">
        <v>0</v>
      </c>
      <c r="G11" s="49">
        <v>0</v>
      </c>
      <c r="H11" s="49">
        <v>0</v>
      </c>
      <c r="I11" s="49">
        <v>0</v>
      </c>
      <c r="J11" s="206">
        <v>0</v>
      </c>
      <c r="K11" s="36"/>
      <c r="L11" s="36"/>
    </row>
    <row r="12" spans="1:18" x14ac:dyDescent="0.25">
      <c r="B12" s="116" t="s">
        <v>1</v>
      </c>
      <c r="C12" s="46">
        <v>75.17</v>
      </c>
      <c r="D12" s="50">
        <v>84.340740000000011</v>
      </c>
      <c r="E12" s="51">
        <v>79.489999999999995</v>
      </c>
      <c r="F12" s="52">
        <v>85.55</v>
      </c>
      <c r="G12" s="53">
        <v>0</v>
      </c>
      <c r="H12" s="53">
        <v>0</v>
      </c>
      <c r="I12" s="63">
        <v>0</v>
      </c>
      <c r="J12" s="206">
        <v>0</v>
      </c>
      <c r="K12" s="36"/>
      <c r="L12" s="36"/>
    </row>
    <row r="13" spans="1:18" x14ac:dyDescent="0.25">
      <c r="B13" s="116" t="s">
        <v>2</v>
      </c>
      <c r="C13" s="46">
        <v>93.43</v>
      </c>
      <c r="D13" s="50">
        <v>104.82846000000001</v>
      </c>
      <c r="E13" s="47">
        <v>100.25</v>
      </c>
      <c r="F13" s="52">
        <v>107.9</v>
      </c>
      <c r="G13" s="54">
        <v>110.06</v>
      </c>
      <c r="H13" s="54">
        <v>117.588104</v>
      </c>
      <c r="I13" s="63">
        <v>128.6531445864</v>
      </c>
      <c r="J13" s="206">
        <v>136.4</v>
      </c>
      <c r="K13" s="263"/>
      <c r="L13" s="38"/>
    </row>
    <row r="14" spans="1:18" x14ac:dyDescent="0.25">
      <c r="B14" s="116" t="s">
        <v>3</v>
      </c>
      <c r="C14" s="46">
        <v>140.69999999999999</v>
      </c>
      <c r="D14" s="50">
        <v>157.86539999999999</v>
      </c>
      <c r="E14" s="47">
        <v>157.87</v>
      </c>
      <c r="F14" s="52">
        <v>169.95</v>
      </c>
      <c r="G14" s="54">
        <v>173.15</v>
      </c>
      <c r="H14" s="54">
        <v>184.99346</v>
      </c>
      <c r="I14" s="63">
        <v>202.40134458600002</v>
      </c>
      <c r="J14" s="206">
        <v>214.54542526116003</v>
      </c>
      <c r="K14" s="263"/>
      <c r="L14" s="38"/>
    </row>
    <row r="15" spans="1:18" x14ac:dyDescent="0.25">
      <c r="B15" s="116" t="s">
        <v>4</v>
      </c>
      <c r="C15" s="46">
        <v>153.81</v>
      </c>
      <c r="D15" s="50">
        <v>172.57481999999999</v>
      </c>
      <c r="E15" s="47">
        <v>172.57</v>
      </c>
      <c r="F15" s="52">
        <v>185.75434799999999</v>
      </c>
      <c r="G15" s="54">
        <v>189.25</v>
      </c>
      <c r="H15" s="54">
        <v>202.19470000000001</v>
      </c>
      <c r="I15" s="63">
        <v>221.22122127000003</v>
      </c>
      <c r="J15" s="206">
        <v>234.5</v>
      </c>
      <c r="K15" s="263"/>
      <c r="L15" s="38"/>
    </row>
    <row r="16" spans="1:18" x14ac:dyDescent="0.25">
      <c r="B16" s="116"/>
      <c r="C16" s="46"/>
      <c r="D16" s="50"/>
      <c r="E16" s="47"/>
      <c r="F16" s="47"/>
      <c r="G16" s="54"/>
      <c r="H16" s="47"/>
      <c r="I16" s="47"/>
      <c r="J16" s="206"/>
      <c r="K16" s="36"/>
      <c r="L16" s="36"/>
    </row>
    <row r="17" spans="2:12" x14ac:dyDescent="0.25">
      <c r="B17" s="207" t="s">
        <v>7</v>
      </c>
      <c r="C17" s="46"/>
      <c r="D17" s="50"/>
      <c r="E17" s="47"/>
      <c r="F17" s="47"/>
      <c r="G17" s="54"/>
      <c r="H17" s="47"/>
      <c r="I17" s="47"/>
      <c r="J17" s="206"/>
      <c r="K17" s="36"/>
      <c r="L17" s="36"/>
    </row>
    <row r="18" spans="2:12" x14ac:dyDescent="0.25">
      <c r="B18" s="207"/>
      <c r="C18" s="46"/>
      <c r="D18" s="50"/>
      <c r="E18" s="47"/>
      <c r="F18" s="47"/>
      <c r="G18" s="54"/>
      <c r="H18" s="47"/>
      <c r="I18" s="47"/>
      <c r="J18" s="206"/>
      <c r="K18" s="36"/>
      <c r="L18" s="36"/>
    </row>
    <row r="19" spans="2:12" x14ac:dyDescent="0.25">
      <c r="B19" s="115" t="s">
        <v>329</v>
      </c>
      <c r="C19" s="46"/>
      <c r="D19" s="50"/>
      <c r="E19" s="47"/>
      <c r="F19" s="47"/>
      <c r="G19" s="54"/>
      <c r="H19" s="47"/>
      <c r="I19" s="47"/>
      <c r="J19" s="206"/>
      <c r="K19" s="36"/>
      <c r="L19" s="36"/>
    </row>
    <row r="20" spans="2:12" x14ac:dyDescent="0.25">
      <c r="B20" s="116" t="s">
        <v>0</v>
      </c>
      <c r="C20" s="46"/>
      <c r="D20" s="50"/>
      <c r="E20" s="47"/>
      <c r="F20" s="47"/>
      <c r="G20" s="53">
        <v>0</v>
      </c>
      <c r="H20" s="53">
        <v>0</v>
      </c>
      <c r="I20" s="49">
        <v>0</v>
      </c>
      <c r="J20" s="206">
        <v>0</v>
      </c>
      <c r="K20" s="36"/>
      <c r="L20" s="36"/>
    </row>
    <row r="21" spans="2:12" x14ac:dyDescent="0.25">
      <c r="B21" s="116" t="s">
        <v>1</v>
      </c>
      <c r="C21" s="46"/>
      <c r="D21" s="50"/>
      <c r="E21" s="47"/>
      <c r="F21" s="47"/>
      <c r="G21" s="54">
        <v>85.58</v>
      </c>
      <c r="H21" s="54">
        <v>91.433672000000001</v>
      </c>
      <c r="I21" s="63">
        <v>100.03758053520001</v>
      </c>
      <c r="J21" s="206">
        <v>106</v>
      </c>
      <c r="K21" s="263"/>
      <c r="L21" s="36"/>
    </row>
    <row r="22" spans="2:12" x14ac:dyDescent="0.25">
      <c r="B22" s="116" t="s">
        <v>2</v>
      </c>
      <c r="C22" s="46"/>
      <c r="D22" s="50"/>
      <c r="E22" s="47"/>
      <c r="F22" s="47"/>
      <c r="G22" s="54">
        <v>110.06</v>
      </c>
      <c r="H22" s="54">
        <v>117.588104</v>
      </c>
      <c r="I22" s="63">
        <v>128.6531445864</v>
      </c>
      <c r="J22" s="206">
        <v>136.4</v>
      </c>
      <c r="K22" s="263"/>
      <c r="L22" s="36"/>
    </row>
    <row r="23" spans="2:12" x14ac:dyDescent="0.25">
      <c r="B23" s="116" t="s">
        <v>3</v>
      </c>
      <c r="C23" s="46"/>
      <c r="D23" s="50"/>
      <c r="E23" s="47"/>
      <c r="F23" s="47"/>
      <c r="G23" s="54">
        <v>173.15</v>
      </c>
      <c r="H23" s="54">
        <v>184.99346</v>
      </c>
      <c r="I23" s="63">
        <v>202.40134458600002</v>
      </c>
      <c r="J23" s="206">
        <v>214.54542526116003</v>
      </c>
      <c r="K23" s="263"/>
      <c r="L23" s="36"/>
    </row>
    <row r="24" spans="2:12" x14ac:dyDescent="0.25">
      <c r="B24" s="116" t="s">
        <v>4</v>
      </c>
      <c r="C24" s="46"/>
      <c r="D24" s="50"/>
      <c r="E24" s="47"/>
      <c r="F24" s="47"/>
      <c r="G24" s="54">
        <v>189.25</v>
      </c>
      <c r="H24" s="54">
        <v>202.19470000000001</v>
      </c>
      <c r="I24" s="63">
        <v>221.22122127000003</v>
      </c>
      <c r="J24" s="206">
        <v>234.5</v>
      </c>
      <c r="K24" s="263"/>
      <c r="L24" s="36"/>
    </row>
    <row r="25" spans="2:12" x14ac:dyDescent="0.25">
      <c r="B25" s="116"/>
      <c r="C25" s="46"/>
      <c r="D25" s="50"/>
      <c r="E25" s="47"/>
      <c r="F25" s="47"/>
      <c r="G25" s="54"/>
      <c r="H25" s="47"/>
      <c r="I25" s="47"/>
      <c r="J25" s="104"/>
      <c r="K25" s="36"/>
      <c r="L25" s="36"/>
    </row>
    <row r="26" spans="2:12" x14ac:dyDescent="0.25">
      <c r="B26" s="115" t="s">
        <v>328</v>
      </c>
      <c r="C26" s="46"/>
      <c r="D26" s="50"/>
      <c r="E26" s="47"/>
      <c r="F26" s="47"/>
      <c r="G26" s="54"/>
      <c r="H26" s="47"/>
      <c r="I26" s="212"/>
      <c r="J26" s="104"/>
      <c r="K26" s="36"/>
      <c r="L26" s="36"/>
    </row>
    <row r="27" spans="2:12" x14ac:dyDescent="0.25">
      <c r="B27" s="116" t="s">
        <v>0</v>
      </c>
      <c r="C27" s="46"/>
      <c r="D27" s="50"/>
      <c r="E27" s="47"/>
      <c r="F27" s="47"/>
      <c r="G27" s="53">
        <v>0</v>
      </c>
      <c r="H27" s="53">
        <v>0</v>
      </c>
      <c r="I27" s="49">
        <v>0</v>
      </c>
      <c r="J27" s="206">
        <v>0</v>
      </c>
      <c r="K27" s="36"/>
      <c r="L27" s="36"/>
    </row>
    <row r="28" spans="2:12" x14ac:dyDescent="0.25">
      <c r="B28" s="116" t="s">
        <v>1</v>
      </c>
      <c r="C28" s="46"/>
      <c r="D28" s="50"/>
      <c r="E28" s="47"/>
      <c r="F28" s="47"/>
      <c r="G28" s="53">
        <v>0</v>
      </c>
      <c r="H28" s="53">
        <v>0</v>
      </c>
      <c r="I28" s="212">
        <v>101.538144243228</v>
      </c>
      <c r="J28" s="206">
        <v>107.65</v>
      </c>
      <c r="K28" s="263"/>
      <c r="L28" s="36"/>
    </row>
    <row r="29" spans="2:12" x14ac:dyDescent="0.25">
      <c r="B29" s="116" t="s">
        <v>2</v>
      </c>
      <c r="C29" s="46"/>
      <c r="D29" s="50"/>
      <c r="E29" s="47"/>
      <c r="F29" s="47"/>
      <c r="G29" s="53">
        <v>0</v>
      </c>
      <c r="H29" s="53">
        <v>0</v>
      </c>
      <c r="I29" s="212">
        <v>130.582941755196</v>
      </c>
      <c r="J29" s="206">
        <v>138.4</v>
      </c>
      <c r="K29" s="263"/>
      <c r="L29" s="36"/>
    </row>
    <row r="30" spans="2:12" x14ac:dyDescent="0.25">
      <c r="B30" s="116" t="s">
        <v>3</v>
      </c>
      <c r="C30" s="46"/>
      <c r="D30" s="50"/>
      <c r="E30" s="47"/>
      <c r="F30" s="47"/>
      <c r="G30" s="53">
        <v>0</v>
      </c>
      <c r="H30" s="53">
        <v>0</v>
      </c>
      <c r="I30" s="212">
        <v>205.43736475479</v>
      </c>
      <c r="J30" s="206">
        <v>217.75</v>
      </c>
      <c r="K30" s="263"/>
      <c r="L30" s="36"/>
    </row>
    <row r="31" spans="2:12" x14ac:dyDescent="0.25">
      <c r="B31" s="116" t="s">
        <v>4</v>
      </c>
      <c r="C31" s="46"/>
      <c r="D31" s="50"/>
      <c r="E31" s="47"/>
      <c r="F31" s="47"/>
      <c r="G31" s="53">
        <v>0</v>
      </c>
      <c r="H31" s="53">
        <v>0</v>
      </c>
      <c r="I31" s="212">
        <v>224.53953958905001</v>
      </c>
      <c r="J31" s="206">
        <v>238</v>
      </c>
      <c r="K31" s="263"/>
      <c r="L31" s="36"/>
    </row>
    <row r="32" spans="2:12" x14ac:dyDescent="0.25">
      <c r="B32" s="116"/>
      <c r="C32" s="47"/>
      <c r="D32" s="47"/>
      <c r="E32" s="47"/>
      <c r="F32" s="47"/>
      <c r="G32" s="47"/>
      <c r="H32" s="47"/>
      <c r="I32" s="47"/>
      <c r="J32" s="104"/>
      <c r="K32" s="36"/>
      <c r="L32" s="36"/>
    </row>
    <row r="33" spans="2:12" x14ac:dyDescent="0.25">
      <c r="B33" s="115" t="s">
        <v>8</v>
      </c>
      <c r="C33" s="46"/>
      <c r="D33" s="50"/>
      <c r="E33" s="47"/>
      <c r="F33" s="47"/>
      <c r="G33" s="54"/>
      <c r="H33" s="47"/>
      <c r="I33" s="47"/>
      <c r="J33" s="104"/>
      <c r="K33" s="36"/>
      <c r="L33" s="36"/>
    </row>
    <row r="34" spans="2:12" x14ac:dyDescent="0.25">
      <c r="B34" s="116" t="s">
        <v>9</v>
      </c>
      <c r="C34" s="46">
        <v>113.83</v>
      </c>
      <c r="D34" s="50">
        <v>127.71726000000001</v>
      </c>
      <c r="E34" s="47">
        <v>127.72</v>
      </c>
      <c r="F34" s="52">
        <v>137.5</v>
      </c>
      <c r="G34" s="54">
        <v>140.09</v>
      </c>
      <c r="H34" s="63">
        <v>149.672156</v>
      </c>
      <c r="I34" s="63">
        <v>163.75630587960001</v>
      </c>
      <c r="J34" s="206">
        <v>173.6</v>
      </c>
      <c r="K34" s="263"/>
      <c r="L34" s="36"/>
    </row>
    <row r="35" spans="2:12" x14ac:dyDescent="0.25">
      <c r="B35" s="116" t="s">
        <v>1</v>
      </c>
      <c r="C35" s="46">
        <v>74.78</v>
      </c>
      <c r="D35" s="50">
        <v>83.903160000000014</v>
      </c>
      <c r="E35" s="47">
        <v>79.489999999999995</v>
      </c>
      <c r="F35" s="52">
        <v>85.55</v>
      </c>
      <c r="G35" s="54">
        <v>85.58</v>
      </c>
      <c r="H35" s="63">
        <v>91.433672000000001</v>
      </c>
      <c r="I35" s="63">
        <v>100.03758053520001</v>
      </c>
      <c r="J35" s="206">
        <v>106.05</v>
      </c>
      <c r="K35" s="263"/>
      <c r="L35" s="36"/>
    </row>
    <row r="36" spans="2:12" x14ac:dyDescent="0.25">
      <c r="B36" s="116" t="s">
        <v>2</v>
      </c>
      <c r="C36" s="46">
        <v>91.43</v>
      </c>
      <c r="D36" s="50">
        <v>102.58446000000002</v>
      </c>
      <c r="E36" s="47">
        <v>98.1</v>
      </c>
      <c r="F36" s="52">
        <v>105.6</v>
      </c>
      <c r="G36" s="54">
        <v>107.73</v>
      </c>
      <c r="H36" s="63">
        <v>115.09873200000001</v>
      </c>
      <c r="I36" s="63">
        <v>125.92952268120003</v>
      </c>
      <c r="J36" s="206">
        <v>133.5</v>
      </c>
      <c r="K36" s="263"/>
      <c r="L36" s="36"/>
    </row>
    <row r="37" spans="2:12" x14ac:dyDescent="0.25">
      <c r="B37" s="116" t="s">
        <v>3</v>
      </c>
      <c r="C37" s="46">
        <v>123.76</v>
      </c>
      <c r="D37" s="50">
        <v>138.85872000000001</v>
      </c>
      <c r="E37" s="47">
        <v>141</v>
      </c>
      <c r="F37" s="52">
        <v>151.75</v>
      </c>
      <c r="G37" s="54">
        <v>154.65</v>
      </c>
      <c r="H37" s="63">
        <v>165.22806</v>
      </c>
      <c r="I37" s="63">
        <v>180.77602044600002</v>
      </c>
      <c r="J37" s="206">
        <v>191.6</v>
      </c>
      <c r="K37" s="263"/>
      <c r="L37" s="36"/>
    </row>
    <row r="38" spans="2:12" x14ac:dyDescent="0.25">
      <c r="B38" s="116" t="s">
        <v>4</v>
      </c>
      <c r="C38" s="46">
        <v>142.83000000000001</v>
      </c>
      <c r="D38" s="50">
        <v>160.25526000000002</v>
      </c>
      <c r="E38" s="47">
        <v>164</v>
      </c>
      <c r="F38" s="52">
        <v>176.55</v>
      </c>
      <c r="G38" s="54">
        <v>179.82</v>
      </c>
      <c r="H38" s="63">
        <v>192.119688</v>
      </c>
      <c r="I38" s="63">
        <v>210.19815064080001</v>
      </c>
      <c r="J38" s="206">
        <v>222.8</v>
      </c>
      <c r="K38" s="263"/>
      <c r="L38" s="36"/>
    </row>
    <row r="39" spans="2:12" x14ac:dyDescent="0.25">
      <c r="B39" s="116"/>
      <c r="C39" s="46"/>
      <c r="D39" s="50"/>
      <c r="E39" s="47"/>
      <c r="F39" s="47"/>
      <c r="G39" s="54"/>
      <c r="H39" s="47"/>
      <c r="I39" s="47"/>
      <c r="J39" s="104"/>
      <c r="K39" s="36"/>
      <c r="L39" s="36"/>
    </row>
    <row r="40" spans="2:12" x14ac:dyDescent="0.25">
      <c r="B40" s="115" t="s">
        <v>10</v>
      </c>
      <c r="C40" s="46"/>
      <c r="D40" s="50"/>
      <c r="E40" s="47"/>
      <c r="F40" s="47"/>
      <c r="G40" s="54"/>
      <c r="H40" s="47"/>
      <c r="I40" s="47"/>
      <c r="J40" s="104"/>
      <c r="K40" s="36"/>
      <c r="L40" s="36"/>
    </row>
    <row r="41" spans="2:12" x14ac:dyDescent="0.25">
      <c r="B41" s="116" t="s">
        <v>9</v>
      </c>
      <c r="C41" s="46">
        <v>268.76</v>
      </c>
      <c r="D41" s="50">
        <v>301.54872</v>
      </c>
      <c r="E41" s="47">
        <v>301.55</v>
      </c>
      <c r="F41" s="52">
        <v>324.60000000000002</v>
      </c>
      <c r="G41" s="54">
        <v>330.7</v>
      </c>
      <c r="H41" s="54">
        <v>353.31988000000001</v>
      </c>
      <c r="I41" s="63">
        <v>386.56728070800006</v>
      </c>
      <c r="J41" s="206">
        <v>409.75</v>
      </c>
      <c r="K41" s="263"/>
      <c r="L41" s="36"/>
    </row>
    <row r="42" spans="2:12" x14ac:dyDescent="0.25">
      <c r="B42" s="116" t="s">
        <v>1</v>
      </c>
      <c r="C42" s="46">
        <v>74.78</v>
      </c>
      <c r="D42" s="50">
        <v>83.903160000000014</v>
      </c>
      <c r="E42" s="47">
        <v>79.489999999999995</v>
      </c>
      <c r="F42" s="52">
        <v>85.55</v>
      </c>
      <c r="G42" s="54">
        <v>85.58</v>
      </c>
      <c r="H42" s="54">
        <v>91.433672000000001</v>
      </c>
      <c r="I42" s="63">
        <v>100.03758053520001</v>
      </c>
      <c r="J42" s="206">
        <v>106.05</v>
      </c>
      <c r="K42" s="263"/>
      <c r="L42" s="36"/>
    </row>
    <row r="43" spans="2:12" x14ac:dyDescent="0.25">
      <c r="B43" s="116" t="s">
        <v>2</v>
      </c>
      <c r="C43" s="46">
        <v>91.43</v>
      </c>
      <c r="D43" s="50">
        <v>102.58446000000002</v>
      </c>
      <c r="E43" s="47">
        <v>98.1</v>
      </c>
      <c r="F43" s="52">
        <v>105.6</v>
      </c>
      <c r="G43" s="54">
        <v>107.73</v>
      </c>
      <c r="H43" s="54">
        <v>115.09873200000001</v>
      </c>
      <c r="I43" s="63">
        <v>125.92952268120003</v>
      </c>
      <c r="J43" s="206">
        <v>133.5</v>
      </c>
      <c r="K43" s="263"/>
      <c r="L43" s="36"/>
    </row>
    <row r="44" spans="2:12" x14ac:dyDescent="0.25">
      <c r="B44" s="116" t="s">
        <v>3</v>
      </c>
      <c r="C44" s="46">
        <v>123.76</v>
      </c>
      <c r="D44" s="50">
        <v>138.85872000000001</v>
      </c>
      <c r="E44" s="47">
        <v>141</v>
      </c>
      <c r="F44" s="52">
        <v>151.80000000000001</v>
      </c>
      <c r="G44" s="54">
        <v>154.65</v>
      </c>
      <c r="H44" s="54">
        <v>165.22806</v>
      </c>
      <c r="I44" s="63">
        <v>180.77602044600002</v>
      </c>
      <c r="J44" s="206">
        <v>191.6</v>
      </c>
      <c r="K44" s="263"/>
      <c r="L44" s="36"/>
    </row>
    <row r="45" spans="2:12" x14ac:dyDescent="0.25">
      <c r="B45" s="116" t="s">
        <v>4</v>
      </c>
      <c r="C45" s="46">
        <v>142.83000000000001</v>
      </c>
      <c r="D45" s="50">
        <v>160.25526000000002</v>
      </c>
      <c r="E45" s="47">
        <v>164</v>
      </c>
      <c r="F45" s="52">
        <v>176.5</v>
      </c>
      <c r="G45" s="54">
        <v>179.82</v>
      </c>
      <c r="H45" s="54">
        <v>192.119688</v>
      </c>
      <c r="I45" s="63">
        <v>210.19815064080001</v>
      </c>
      <c r="J45" s="206">
        <v>222.8</v>
      </c>
      <c r="K45" s="263"/>
      <c r="L45" s="36"/>
    </row>
    <row r="46" spans="2:12" x14ac:dyDescent="0.25">
      <c r="B46" s="116"/>
      <c r="C46" s="46"/>
      <c r="D46" s="50"/>
      <c r="E46" s="47"/>
      <c r="F46" s="47"/>
      <c r="G46" s="54"/>
      <c r="H46" s="47"/>
      <c r="I46" s="47"/>
      <c r="J46" s="208"/>
    </row>
    <row r="47" spans="2:12" x14ac:dyDescent="0.25">
      <c r="B47" s="115" t="s">
        <v>191</v>
      </c>
      <c r="C47" s="46"/>
      <c r="D47" s="50"/>
      <c r="E47" s="47"/>
      <c r="F47" s="47"/>
      <c r="G47" s="54"/>
      <c r="H47" s="47"/>
      <c r="I47" s="47"/>
      <c r="J47" s="208"/>
    </row>
    <row r="48" spans="2:12" x14ac:dyDescent="0.25">
      <c r="B48" s="116" t="s">
        <v>11</v>
      </c>
      <c r="C48" s="46">
        <v>154.63999999999999</v>
      </c>
      <c r="D48" s="50">
        <v>173.50608</v>
      </c>
      <c r="E48" s="47">
        <v>173.51</v>
      </c>
      <c r="F48" s="52">
        <v>186.8</v>
      </c>
      <c r="G48" s="54">
        <v>190.31</v>
      </c>
      <c r="H48" s="54">
        <v>203.32720399999999</v>
      </c>
      <c r="I48" s="63">
        <v>222.4602938964</v>
      </c>
      <c r="J48" s="206">
        <v>235.8</v>
      </c>
      <c r="K48" s="263"/>
    </row>
    <row r="49" spans="2:11" x14ac:dyDescent="0.25">
      <c r="B49" s="116"/>
      <c r="C49" s="46"/>
      <c r="D49" s="50"/>
      <c r="E49" s="47"/>
      <c r="F49" s="47"/>
      <c r="G49" s="54"/>
      <c r="H49" s="47"/>
      <c r="I49" s="47"/>
      <c r="J49" s="208"/>
    </row>
    <row r="50" spans="2:11" x14ac:dyDescent="0.25">
      <c r="B50" s="115" t="s">
        <v>193</v>
      </c>
      <c r="C50" s="46"/>
      <c r="D50" s="50"/>
      <c r="E50" s="47"/>
      <c r="F50" s="47"/>
      <c r="G50" s="54"/>
      <c r="H50" s="47"/>
      <c r="I50" s="47"/>
      <c r="J50" s="208"/>
    </row>
    <row r="51" spans="2:11" x14ac:dyDescent="0.25">
      <c r="B51" s="116" t="s">
        <v>12</v>
      </c>
      <c r="C51" s="46">
        <v>332.91</v>
      </c>
      <c r="D51" s="50">
        <v>373.52501999999998</v>
      </c>
      <c r="E51" s="47">
        <v>373.53</v>
      </c>
      <c r="F51" s="52">
        <v>402.05</v>
      </c>
      <c r="G51" s="54">
        <v>409.61</v>
      </c>
      <c r="H51" s="54">
        <v>437.62732400000004</v>
      </c>
      <c r="I51" s="63">
        <v>478.80805518840009</v>
      </c>
      <c r="J51" s="206">
        <v>507.55</v>
      </c>
      <c r="K51" s="263"/>
    </row>
    <row r="52" spans="2:11" x14ac:dyDescent="0.25">
      <c r="B52" s="116" t="s">
        <v>13</v>
      </c>
      <c r="C52" s="46">
        <v>128.87</v>
      </c>
      <c r="D52" s="50">
        <v>144.59214000000003</v>
      </c>
      <c r="E52" s="47">
        <v>144.59</v>
      </c>
      <c r="F52" s="52">
        <v>155.65</v>
      </c>
      <c r="G52" s="54">
        <v>158.58000000000001</v>
      </c>
      <c r="H52" s="54">
        <v>169.426872</v>
      </c>
      <c r="I52" s="63">
        <v>185.36994065520003</v>
      </c>
      <c r="J52" s="206">
        <v>196.5</v>
      </c>
      <c r="K52" s="263"/>
    </row>
    <row r="53" spans="2:11" x14ac:dyDescent="0.25">
      <c r="B53" s="116"/>
      <c r="C53" s="46"/>
      <c r="D53" s="50"/>
      <c r="E53" s="47"/>
      <c r="F53" s="47"/>
      <c r="G53" s="54"/>
      <c r="H53" s="47"/>
      <c r="I53" s="47"/>
      <c r="J53" s="208"/>
    </row>
    <row r="54" spans="2:11" x14ac:dyDescent="0.25">
      <c r="B54" s="115" t="s">
        <v>192</v>
      </c>
      <c r="C54" s="46"/>
      <c r="D54" s="50"/>
      <c r="E54" s="47"/>
      <c r="F54" s="47"/>
      <c r="G54" s="54"/>
      <c r="H54" s="47"/>
      <c r="I54" s="47"/>
      <c r="J54" s="208"/>
    </row>
    <row r="55" spans="2:11" x14ac:dyDescent="0.25">
      <c r="B55" s="116" t="s">
        <v>12</v>
      </c>
      <c r="C55" s="46">
        <v>971.88</v>
      </c>
      <c r="D55" s="50">
        <v>1090.4493600000001</v>
      </c>
      <c r="E55" s="47">
        <v>1090.45</v>
      </c>
      <c r="F55" s="52">
        <v>1173.75</v>
      </c>
      <c r="G55" s="54">
        <v>1195.82</v>
      </c>
      <c r="H55" s="54">
        <v>1277.614088</v>
      </c>
      <c r="I55" s="63">
        <v>1397.8375736808002</v>
      </c>
      <c r="J55" s="206">
        <v>1481.7</v>
      </c>
      <c r="K55" s="263"/>
    </row>
    <row r="56" spans="2:11" x14ac:dyDescent="0.25">
      <c r="B56" s="116" t="s">
        <v>14</v>
      </c>
      <c r="C56" s="46">
        <v>131.02000000000001</v>
      </c>
      <c r="D56" s="50">
        <v>147.00444000000002</v>
      </c>
      <c r="E56" s="47">
        <v>147</v>
      </c>
      <c r="F56" s="52">
        <v>158.25</v>
      </c>
      <c r="G56" s="54">
        <v>159.86000000000001</v>
      </c>
      <c r="H56" s="54">
        <v>170.79442400000002</v>
      </c>
      <c r="I56" s="63">
        <v>186.86617929840003</v>
      </c>
      <c r="J56" s="206">
        <v>198.05</v>
      </c>
      <c r="K56" s="263"/>
    </row>
    <row r="57" spans="2:11" x14ac:dyDescent="0.25">
      <c r="B57" s="116" t="s">
        <v>189</v>
      </c>
      <c r="C57" s="46">
        <v>52.62</v>
      </c>
      <c r="D57" s="50">
        <v>59.039639999999999</v>
      </c>
      <c r="E57" s="47">
        <v>59.04</v>
      </c>
      <c r="F57" s="52">
        <v>63.55</v>
      </c>
      <c r="G57" s="54">
        <v>64.75</v>
      </c>
      <c r="H57" s="54">
        <v>69.178899999999999</v>
      </c>
      <c r="I57" s="63">
        <v>75.688634489999998</v>
      </c>
      <c r="J57" s="206">
        <v>80.25</v>
      </c>
      <c r="K57" s="263"/>
    </row>
    <row r="58" spans="2:11" x14ac:dyDescent="0.25">
      <c r="B58" s="116"/>
      <c r="C58" s="46"/>
      <c r="D58" s="50"/>
      <c r="E58" s="47"/>
      <c r="F58" s="47"/>
      <c r="G58" s="54"/>
      <c r="H58" s="47"/>
      <c r="I58" s="47"/>
      <c r="J58" s="208"/>
    </row>
    <row r="59" spans="2:11" x14ac:dyDescent="0.25">
      <c r="B59" s="115" t="s">
        <v>194</v>
      </c>
      <c r="C59" s="46"/>
      <c r="D59" s="50"/>
      <c r="E59" s="47"/>
      <c r="F59" s="47"/>
      <c r="G59" s="54"/>
      <c r="H59" s="47"/>
      <c r="I59" s="47"/>
      <c r="J59" s="208"/>
    </row>
    <row r="60" spans="2:11" x14ac:dyDescent="0.25">
      <c r="B60" s="116" t="s">
        <v>15</v>
      </c>
      <c r="C60" s="46">
        <v>327.54000000000002</v>
      </c>
      <c r="D60" s="50">
        <v>367.49988000000008</v>
      </c>
      <c r="E60" s="47">
        <v>367.5</v>
      </c>
      <c r="F60" s="52">
        <v>395.6</v>
      </c>
      <c r="G60" s="54">
        <v>403</v>
      </c>
      <c r="H60" s="54">
        <v>430.5652</v>
      </c>
      <c r="I60" s="63">
        <v>471.08138532000004</v>
      </c>
      <c r="J60" s="206">
        <v>499.34626843920006</v>
      </c>
      <c r="K60" s="263"/>
    </row>
    <row r="61" spans="2:11" x14ac:dyDescent="0.25">
      <c r="B61" s="116" t="s">
        <v>16</v>
      </c>
      <c r="C61" s="46">
        <v>127.79</v>
      </c>
      <c r="D61" s="50">
        <v>143.38038</v>
      </c>
      <c r="E61" s="47">
        <v>143.38</v>
      </c>
      <c r="F61" s="52">
        <v>154.35</v>
      </c>
      <c r="G61" s="54">
        <v>155.66999999999999</v>
      </c>
      <c r="H61" s="54">
        <v>166.31782799999999</v>
      </c>
      <c r="I61" s="63">
        <v>181.9683356148</v>
      </c>
      <c r="J61" s="206">
        <v>192.9</v>
      </c>
      <c r="K61" s="263"/>
    </row>
    <row r="62" spans="2:11" x14ac:dyDescent="0.25">
      <c r="B62" s="116" t="s">
        <v>190</v>
      </c>
      <c r="C62" s="46">
        <v>52.19</v>
      </c>
      <c r="D62" s="50">
        <v>58.557179999999995</v>
      </c>
      <c r="E62" s="47">
        <v>58.56</v>
      </c>
      <c r="F62" s="52">
        <v>63.05</v>
      </c>
      <c r="G62" s="54">
        <v>64.239999999999995</v>
      </c>
      <c r="H62" s="54">
        <v>68.634016000000003</v>
      </c>
      <c r="I62" s="63">
        <v>75.092476905600009</v>
      </c>
      <c r="J62" s="206">
        <v>79.598025519936016</v>
      </c>
      <c r="K62" s="263"/>
    </row>
    <row r="63" spans="2:11" x14ac:dyDescent="0.25">
      <c r="B63" s="116"/>
      <c r="C63" s="46"/>
      <c r="D63" s="50"/>
      <c r="E63" s="47"/>
      <c r="F63" s="47"/>
      <c r="G63" s="54"/>
      <c r="H63" s="47"/>
      <c r="I63" s="47"/>
      <c r="J63" s="208"/>
    </row>
    <row r="64" spans="2:11" x14ac:dyDescent="0.25">
      <c r="B64" s="115" t="s">
        <v>17</v>
      </c>
      <c r="C64" s="46"/>
      <c r="D64" s="57"/>
      <c r="E64" s="47"/>
      <c r="F64" s="47"/>
      <c r="G64" s="54"/>
      <c r="H64" s="47"/>
      <c r="I64" s="47"/>
      <c r="J64" s="208"/>
    </row>
    <row r="65" spans="2:11" x14ac:dyDescent="0.25">
      <c r="B65" s="116" t="s">
        <v>18</v>
      </c>
      <c r="C65" s="46">
        <v>1288.68</v>
      </c>
      <c r="D65" s="58">
        <v>1366.0008</v>
      </c>
      <c r="E65" s="58">
        <v>1447.9608479999999</v>
      </c>
      <c r="F65" s="52">
        <v>1558.6</v>
      </c>
      <c r="G65" s="54">
        <v>1587.9</v>
      </c>
      <c r="H65" s="54">
        <v>1696.5123600000002</v>
      </c>
      <c r="I65" s="63">
        <v>1856.1541730760002</v>
      </c>
      <c r="J65" s="206">
        <v>1967.5</v>
      </c>
      <c r="K65" s="263"/>
    </row>
    <row r="66" spans="2:11" x14ac:dyDescent="0.25">
      <c r="B66" s="116" t="s">
        <v>19</v>
      </c>
      <c r="C66" s="46">
        <v>3221.7</v>
      </c>
      <c r="D66" s="58">
        <v>3415.002</v>
      </c>
      <c r="E66" s="58">
        <v>3619.9021199999997</v>
      </c>
      <c r="F66" s="52">
        <v>3896.45</v>
      </c>
      <c r="G66" s="54">
        <v>3969.7</v>
      </c>
      <c r="H66" s="54">
        <v>4241.2274799999996</v>
      </c>
      <c r="I66" s="63">
        <v>4640.3269858679996</v>
      </c>
      <c r="J66" s="206">
        <v>4918.7466050200801</v>
      </c>
      <c r="K66" s="263"/>
    </row>
    <row r="67" spans="2:11" x14ac:dyDescent="0.25">
      <c r="B67" s="116" t="s">
        <v>20</v>
      </c>
      <c r="C67" s="46">
        <v>8805.98</v>
      </c>
      <c r="D67" s="58">
        <v>9334.3387999999995</v>
      </c>
      <c r="E67" s="58">
        <v>9894.3991279999991</v>
      </c>
      <c r="F67" s="59">
        <v>10650.3</v>
      </c>
      <c r="G67" s="54">
        <v>10850.5</v>
      </c>
      <c r="H67" s="54">
        <v>11592.674199999999</v>
      </c>
      <c r="I67" s="63">
        <v>12683.544842220001</v>
      </c>
      <c r="J67" s="206">
        <v>13444.6</v>
      </c>
      <c r="K67" s="263"/>
    </row>
    <row r="68" spans="2:11" x14ac:dyDescent="0.25">
      <c r="B68" s="116" t="s">
        <v>21</v>
      </c>
      <c r="C68" s="46">
        <v>16108.5</v>
      </c>
      <c r="D68" s="58">
        <v>17075.009999999998</v>
      </c>
      <c r="E68" s="58">
        <v>18099.510599999998</v>
      </c>
      <c r="F68" s="52">
        <v>19482.3</v>
      </c>
      <c r="G68" s="54">
        <v>19848.599999999999</v>
      </c>
      <c r="H68" s="54">
        <v>21206.24424</v>
      </c>
      <c r="I68" s="63">
        <v>23201.751822984003</v>
      </c>
      <c r="J68" s="206">
        <v>24593.9</v>
      </c>
      <c r="K68" s="263"/>
    </row>
    <row r="69" spans="2:11" x14ac:dyDescent="0.25">
      <c r="B69" s="116"/>
      <c r="C69" s="46"/>
      <c r="D69" s="57"/>
      <c r="E69" s="47"/>
      <c r="F69" s="47"/>
      <c r="G69" s="54"/>
      <c r="H69" s="47"/>
      <c r="I69" s="47"/>
      <c r="J69" s="208"/>
    </row>
    <row r="70" spans="2:11" x14ac:dyDescent="0.25">
      <c r="B70" s="116" t="s">
        <v>22</v>
      </c>
      <c r="C70" s="46"/>
      <c r="D70" s="57"/>
      <c r="E70" s="47"/>
      <c r="F70" s="47"/>
      <c r="G70" s="54"/>
      <c r="H70" s="47"/>
      <c r="I70" s="47"/>
      <c r="J70" s="208"/>
    </row>
    <row r="71" spans="2:11" ht="38.25" x14ac:dyDescent="0.25">
      <c r="B71" s="126" t="s">
        <v>23</v>
      </c>
      <c r="C71" s="60"/>
      <c r="D71" s="60" t="s">
        <v>24</v>
      </c>
      <c r="E71" s="47"/>
      <c r="F71" s="47"/>
      <c r="G71" s="54"/>
      <c r="H71" s="47"/>
      <c r="I71" s="47"/>
      <c r="J71" s="208"/>
    </row>
    <row r="72" spans="2:11" ht="14.25" thickBot="1" x14ac:dyDescent="0.3">
      <c r="B72" s="116" t="s">
        <v>25</v>
      </c>
      <c r="C72" s="46">
        <v>322.17</v>
      </c>
      <c r="D72" s="58">
        <v>341.50020000000001</v>
      </c>
      <c r="E72" s="58">
        <v>361.99021199999999</v>
      </c>
      <c r="F72" s="52">
        <v>389.64626419680002</v>
      </c>
      <c r="G72" s="54">
        <v>397</v>
      </c>
      <c r="H72" s="54">
        <v>424.15480000000002</v>
      </c>
      <c r="I72" s="63">
        <v>464.06776668000003</v>
      </c>
      <c r="J72" s="210">
        <v>491.9</v>
      </c>
      <c r="K72" s="263"/>
    </row>
    <row r="73" spans="2:11" x14ac:dyDescent="0.25">
      <c r="B73" s="116" t="s">
        <v>26</v>
      </c>
      <c r="C73" s="46">
        <v>354.38</v>
      </c>
      <c r="D73" s="58">
        <v>375.64279999999997</v>
      </c>
      <c r="E73" s="58">
        <v>398.18136799999996</v>
      </c>
      <c r="F73" s="52">
        <v>428.60242451519997</v>
      </c>
      <c r="G73" s="54">
        <v>436.7</v>
      </c>
      <c r="H73" s="54">
        <v>466.57027999999997</v>
      </c>
      <c r="I73" s="63">
        <v>510.474543348</v>
      </c>
      <c r="J73" s="206">
        <v>541.10301594888006</v>
      </c>
      <c r="K73" s="263"/>
    </row>
    <row r="74" spans="2:11" ht="14.25" thickBot="1" x14ac:dyDescent="0.3">
      <c r="B74" s="130" t="s">
        <v>27</v>
      </c>
      <c r="C74" s="106">
        <v>322.17</v>
      </c>
      <c r="D74" s="209">
        <v>341.50020000000001</v>
      </c>
      <c r="E74" s="209">
        <v>361.99021199999999</v>
      </c>
      <c r="F74" s="131">
        <v>389.64626419680002</v>
      </c>
      <c r="G74" s="107">
        <v>397</v>
      </c>
      <c r="H74" s="107">
        <v>424.15480000000002</v>
      </c>
      <c r="I74" s="213">
        <v>464.06776668000003</v>
      </c>
      <c r="J74" s="210">
        <v>491.9</v>
      </c>
      <c r="K74" s="263"/>
    </row>
    <row r="75" spans="2:11" x14ac:dyDescent="0.25">
      <c r="D75" s="61"/>
    </row>
    <row r="76" spans="2:11" x14ac:dyDescent="0.25">
      <c r="D76" s="61"/>
    </row>
    <row r="77" spans="2:11" x14ac:dyDescent="0.25">
      <c r="D77" s="61"/>
    </row>
    <row r="78" spans="2:11" x14ac:dyDescent="0.25">
      <c r="D78" s="61"/>
    </row>
    <row r="79" spans="2:11" x14ac:dyDescent="0.25">
      <c r="D79" s="61"/>
    </row>
    <row r="80" spans="2:11" x14ac:dyDescent="0.25">
      <c r="D80" s="61"/>
    </row>
  </sheetData>
  <autoFilter ref="B2:J74" xr:uid="{E8B7B22E-A8BB-41D8-8355-8374837012D2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6">
    <mergeCell ref="B7:I7"/>
    <mergeCell ref="B2:I2"/>
    <mergeCell ref="B3:I3"/>
    <mergeCell ref="B4:I4"/>
    <mergeCell ref="B5:I5"/>
    <mergeCell ref="B6:I6"/>
  </mergeCells>
  <phoneticPr fontId="23" type="noConversion"/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N35"/>
  <sheetViews>
    <sheetView zoomScaleNormal="100" workbookViewId="0">
      <selection activeCell="B4" sqref="B4:K4"/>
    </sheetView>
  </sheetViews>
  <sheetFormatPr defaultRowHeight="12.75" x14ac:dyDescent="0.2"/>
  <cols>
    <col min="1" max="1" width="0.5703125" style="214" customWidth="1"/>
    <col min="2" max="2" width="64.85546875" style="214" bestFit="1" customWidth="1"/>
    <col min="3" max="3" width="0.140625" style="214" customWidth="1"/>
    <col min="4" max="4" width="9.5703125" style="215" hidden="1" customWidth="1"/>
    <col min="5" max="5" width="1.42578125" style="215" hidden="1" customWidth="1"/>
    <col min="6" max="6" width="9.5703125" style="216" hidden="1" customWidth="1"/>
    <col min="7" max="8" width="9.5703125" style="214" hidden="1" customWidth="1"/>
    <col min="9" max="9" width="9.5703125" style="214" bestFit="1" customWidth="1"/>
    <col min="10" max="10" width="13.28515625" style="214" customWidth="1"/>
    <col min="11" max="11" width="12.5703125" style="214" customWidth="1"/>
    <col min="12" max="16384" width="9.140625" style="214"/>
  </cols>
  <sheetData>
    <row r="3" spans="2:14" x14ac:dyDescent="0.2">
      <c r="B3" s="219" t="s">
        <v>31</v>
      </c>
      <c r="C3" s="220"/>
      <c r="D3" s="220"/>
      <c r="E3" s="220"/>
      <c r="F3" s="220"/>
      <c r="G3" s="220"/>
      <c r="H3" s="220"/>
      <c r="I3" s="220"/>
      <c r="J3" s="220"/>
      <c r="K3" s="221"/>
    </row>
    <row r="4" spans="2:14" x14ac:dyDescent="0.2">
      <c r="B4" s="219" t="s">
        <v>395</v>
      </c>
      <c r="C4" s="220"/>
      <c r="D4" s="220"/>
      <c r="E4" s="220"/>
      <c r="F4" s="220"/>
      <c r="G4" s="220"/>
      <c r="H4" s="220"/>
      <c r="I4" s="220"/>
      <c r="J4" s="220"/>
      <c r="K4" s="221"/>
    </row>
    <row r="5" spans="2:14" x14ac:dyDescent="0.2">
      <c r="B5" s="219" t="s">
        <v>5</v>
      </c>
      <c r="C5" s="220"/>
      <c r="D5" s="220"/>
      <c r="E5" s="220"/>
      <c r="F5" s="220"/>
      <c r="G5" s="220"/>
      <c r="H5" s="220"/>
      <c r="I5" s="220"/>
      <c r="J5" s="220"/>
      <c r="K5" s="221"/>
    </row>
    <row r="6" spans="2:14" x14ac:dyDescent="0.2">
      <c r="B6" s="219" t="s">
        <v>246</v>
      </c>
      <c r="C6" s="220"/>
      <c r="D6" s="220"/>
      <c r="E6" s="220"/>
      <c r="F6" s="220"/>
      <c r="G6" s="220"/>
      <c r="H6" s="220"/>
      <c r="I6" s="220"/>
      <c r="J6" s="220"/>
      <c r="K6" s="221"/>
    </row>
    <row r="7" spans="2:14" x14ac:dyDescent="0.2">
      <c r="B7" s="219" t="s">
        <v>32</v>
      </c>
      <c r="C7" s="220"/>
      <c r="D7" s="220"/>
      <c r="E7" s="220"/>
      <c r="F7" s="220"/>
      <c r="G7" s="220"/>
      <c r="H7" s="220"/>
      <c r="I7" s="220"/>
      <c r="J7" s="220"/>
      <c r="K7" s="221"/>
    </row>
    <row r="8" spans="2:14" x14ac:dyDescent="0.2">
      <c r="B8" s="219"/>
      <c r="C8" s="220"/>
      <c r="D8" s="220"/>
      <c r="E8" s="220"/>
      <c r="F8" s="220"/>
      <c r="G8" s="220"/>
      <c r="H8" s="220"/>
      <c r="I8" s="220"/>
      <c r="J8" s="220"/>
      <c r="K8" s="221"/>
    </row>
    <row r="9" spans="2:14" s="217" customFormat="1" ht="38.25" x14ac:dyDescent="0.25">
      <c r="B9" s="44" t="s">
        <v>217</v>
      </c>
      <c r="C9" s="44" t="s">
        <v>33</v>
      </c>
      <c r="D9" s="44" t="s">
        <v>29</v>
      </c>
      <c r="E9" s="44" t="s">
        <v>30</v>
      </c>
      <c r="F9" s="44" t="s">
        <v>184</v>
      </c>
      <c r="G9" s="44" t="s">
        <v>207</v>
      </c>
      <c r="H9" s="44" t="s">
        <v>212</v>
      </c>
      <c r="I9" s="62" t="s">
        <v>249</v>
      </c>
      <c r="J9" s="60" t="s">
        <v>338</v>
      </c>
      <c r="K9" s="65" t="s">
        <v>338</v>
      </c>
    </row>
    <row r="10" spans="2:14" s="216" customFormat="1" x14ac:dyDescent="0.2">
      <c r="B10" s="45"/>
      <c r="C10" s="45"/>
      <c r="D10" s="45"/>
      <c r="E10" s="45"/>
      <c r="F10" s="45" t="s">
        <v>196</v>
      </c>
      <c r="G10" s="45" t="s">
        <v>196</v>
      </c>
      <c r="H10" s="45" t="s">
        <v>196</v>
      </c>
      <c r="I10" s="46" t="s">
        <v>196</v>
      </c>
      <c r="J10" s="46" t="s">
        <v>196</v>
      </c>
      <c r="K10" s="45" t="s">
        <v>196</v>
      </c>
      <c r="L10" s="217"/>
    </row>
    <row r="11" spans="2:14" s="216" customFormat="1" ht="2.25" customHeight="1" x14ac:dyDescent="0.2">
      <c r="I11" s="215"/>
      <c r="J11" s="215"/>
      <c r="K11" s="217"/>
      <c r="L11" s="217"/>
    </row>
    <row r="12" spans="2:14" x14ac:dyDescent="0.2">
      <c r="B12" s="81" t="s">
        <v>333</v>
      </c>
      <c r="C12" s="47">
        <v>94.45</v>
      </c>
      <c r="D12" s="46">
        <v>100</v>
      </c>
      <c r="E12" s="48">
        <v>106</v>
      </c>
      <c r="F12" s="48">
        <v>112.36</v>
      </c>
      <c r="G12" s="54">
        <v>119.1</v>
      </c>
      <c r="H12" s="54">
        <v>126.246</v>
      </c>
      <c r="I12" s="54">
        <v>134.56561139999999</v>
      </c>
      <c r="J12" s="63">
        <f>I12*106%</f>
        <v>142.63954808400001</v>
      </c>
      <c r="K12" s="218">
        <v>151.19792096904001</v>
      </c>
      <c r="L12" s="263"/>
      <c r="M12" s="216"/>
      <c r="N12" s="216"/>
    </row>
    <row r="13" spans="2:14" x14ac:dyDescent="0.2">
      <c r="B13" s="46" t="s">
        <v>34</v>
      </c>
      <c r="C13" s="47">
        <v>94.45</v>
      </c>
      <c r="D13" s="46">
        <v>100</v>
      </c>
      <c r="E13" s="48">
        <v>106</v>
      </c>
      <c r="F13" s="48">
        <v>112.36</v>
      </c>
      <c r="G13" s="54">
        <v>119.1</v>
      </c>
      <c r="H13" s="54">
        <v>126.246</v>
      </c>
      <c r="I13" s="54">
        <v>134.56561139999999</v>
      </c>
      <c r="J13" s="63">
        <f t="shared" ref="J13:J25" si="0">I13*106%</f>
        <v>142.63954808400001</v>
      </c>
      <c r="K13" s="218">
        <v>151.19792096904001</v>
      </c>
      <c r="L13" s="263"/>
      <c r="M13" s="216"/>
      <c r="N13" s="216"/>
    </row>
    <row r="14" spans="2:14" x14ac:dyDescent="0.2">
      <c r="B14" s="47"/>
      <c r="C14" s="47"/>
      <c r="D14" s="47"/>
      <c r="E14" s="47"/>
      <c r="F14" s="47"/>
      <c r="G14" s="47"/>
      <c r="H14" s="47"/>
      <c r="I14" s="47"/>
      <c r="J14" s="47"/>
      <c r="K14" s="44"/>
      <c r="L14" s="217"/>
    </row>
    <row r="15" spans="2:14" x14ac:dyDescent="0.2">
      <c r="B15" s="81" t="s">
        <v>334</v>
      </c>
      <c r="C15" s="47">
        <v>201.5</v>
      </c>
      <c r="D15" s="46">
        <v>214</v>
      </c>
      <c r="E15" s="48">
        <v>226.84</v>
      </c>
      <c r="F15" s="48">
        <v>240.4504</v>
      </c>
      <c r="G15" s="54">
        <v>254.9</v>
      </c>
      <c r="H15" s="54">
        <v>270.19400000000002</v>
      </c>
      <c r="I15" s="54">
        <v>287.99978460000005</v>
      </c>
      <c r="J15" s="63">
        <f t="shared" si="0"/>
        <v>305.27977167600005</v>
      </c>
      <c r="K15" s="218">
        <v>323.59655797656006</v>
      </c>
      <c r="L15" s="263"/>
      <c r="M15" s="216"/>
      <c r="N15" s="216"/>
    </row>
    <row r="16" spans="2:14" x14ac:dyDescent="0.2">
      <c r="B16" s="46" t="s">
        <v>35</v>
      </c>
      <c r="C16" s="47">
        <v>201.5</v>
      </c>
      <c r="D16" s="46">
        <v>214</v>
      </c>
      <c r="E16" s="48">
        <v>226.84</v>
      </c>
      <c r="F16" s="48">
        <v>240.4504</v>
      </c>
      <c r="G16" s="54">
        <v>254.9</v>
      </c>
      <c r="H16" s="54">
        <v>270.19400000000002</v>
      </c>
      <c r="I16" s="54">
        <v>287.99978460000005</v>
      </c>
      <c r="J16" s="63">
        <f t="shared" si="0"/>
        <v>305.27977167600005</v>
      </c>
      <c r="K16" s="218">
        <v>323.59655797656006</v>
      </c>
      <c r="L16" s="263"/>
      <c r="M16" s="216"/>
      <c r="N16" s="216"/>
    </row>
    <row r="17" spans="2:14" x14ac:dyDescent="0.2">
      <c r="B17" s="47"/>
      <c r="C17" s="47"/>
      <c r="D17" s="47"/>
      <c r="E17" s="47"/>
      <c r="F17" s="47"/>
      <c r="G17" s="47"/>
      <c r="H17" s="47"/>
      <c r="I17" s="47"/>
      <c r="J17" s="47"/>
      <c r="K17" s="44"/>
      <c r="L17" s="217"/>
      <c r="N17" s="216"/>
    </row>
    <row r="18" spans="2:14" ht="25.5" x14ac:dyDescent="0.2">
      <c r="B18" s="81" t="s">
        <v>335</v>
      </c>
      <c r="C18" s="47">
        <v>1196.3499999999999</v>
      </c>
      <c r="D18" s="46">
        <v>1269</v>
      </c>
      <c r="E18" s="48">
        <v>1345.14</v>
      </c>
      <c r="F18" s="48">
        <v>1425.8483999999999</v>
      </c>
      <c r="G18" s="54">
        <v>1511.4</v>
      </c>
      <c r="H18" s="54">
        <v>1602.0840000000003</v>
      </c>
      <c r="I18" s="284">
        <v>1707.6613356000005</v>
      </c>
      <c r="J18" s="285">
        <f t="shared" si="0"/>
        <v>1810.1210157360006</v>
      </c>
      <c r="K18" s="218">
        <v>1918.7</v>
      </c>
      <c r="L18" s="263"/>
      <c r="M18" s="216"/>
      <c r="N18" s="216"/>
    </row>
    <row r="19" spans="2:14" x14ac:dyDescent="0.2">
      <c r="B19" s="47" t="s">
        <v>34</v>
      </c>
      <c r="C19" s="47">
        <v>201.5</v>
      </c>
      <c r="D19" s="46">
        <v>214</v>
      </c>
      <c r="E19" s="48">
        <v>226.84</v>
      </c>
      <c r="F19" s="48">
        <v>240.4504</v>
      </c>
      <c r="G19" s="54">
        <v>254.9</v>
      </c>
      <c r="H19" s="54">
        <v>270.19400000000002</v>
      </c>
      <c r="I19" s="54">
        <v>287.99978460000005</v>
      </c>
      <c r="J19" s="63">
        <f t="shared" si="0"/>
        <v>305.27977167600005</v>
      </c>
      <c r="K19" s="218">
        <v>323.59655797656006</v>
      </c>
      <c r="L19" s="263"/>
      <c r="M19" s="216"/>
      <c r="N19" s="216"/>
    </row>
    <row r="20" spans="2:14" x14ac:dyDescent="0.2">
      <c r="B20" s="47"/>
      <c r="C20" s="47"/>
      <c r="D20" s="47"/>
      <c r="E20" s="47"/>
      <c r="F20" s="47"/>
      <c r="G20" s="47"/>
      <c r="H20" s="47"/>
      <c r="I20" s="47"/>
      <c r="J20" s="47"/>
      <c r="K20" s="44"/>
      <c r="L20" s="217"/>
      <c r="N20" s="216"/>
    </row>
    <row r="21" spans="2:14" x14ac:dyDescent="0.2">
      <c r="B21" s="47" t="s">
        <v>336</v>
      </c>
      <c r="C21" s="47">
        <v>201.5</v>
      </c>
      <c r="D21" s="46">
        <v>214</v>
      </c>
      <c r="E21" s="48">
        <v>226.84</v>
      </c>
      <c r="F21" s="48">
        <v>240.4504</v>
      </c>
      <c r="G21" s="54">
        <v>254.9</v>
      </c>
      <c r="H21" s="54">
        <v>270.19400000000002</v>
      </c>
      <c r="I21" s="54">
        <v>287.99978460000005</v>
      </c>
      <c r="J21" s="63">
        <f t="shared" si="0"/>
        <v>305.27977167600005</v>
      </c>
      <c r="K21" s="218">
        <v>323.59655797656006</v>
      </c>
      <c r="L21" s="263"/>
      <c r="M21" s="216"/>
      <c r="N21" s="216"/>
    </row>
    <row r="22" spans="2:14" x14ac:dyDescent="0.2">
      <c r="B22" s="47"/>
      <c r="C22" s="47"/>
      <c r="D22" s="47"/>
      <c r="E22" s="47"/>
      <c r="F22" s="47"/>
      <c r="G22" s="47"/>
      <c r="H22" s="47"/>
      <c r="I22" s="47"/>
      <c r="J22" s="47"/>
      <c r="K22" s="44"/>
      <c r="L22" s="217"/>
    </row>
    <row r="23" spans="2:14" x14ac:dyDescent="0.2">
      <c r="B23" s="47" t="s">
        <v>337</v>
      </c>
      <c r="C23" s="47">
        <v>350</v>
      </c>
      <c r="D23" s="46">
        <v>371</v>
      </c>
      <c r="E23" s="48">
        <v>393.26</v>
      </c>
      <c r="F23" s="48">
        <v>416.85559999999998</v>
      </c>
      <c r="G23" s="54">
        <v>441.9</v>
      </c>
      <c r="H23" s="54">
        <v>468.41399999999999</v>
      </c>
      <c r="I23" s="54">
        <v>499.28248260000004</v>
      </c>
      <c r="J23" s="63">
        <f t="shared" si="0"/>
        <v>529.23943155600011</v>
      </c>
      <c r="K23" s="218">
        <v>561</v>
      </c>
      <c r="L23" s="263"/>
      <c r="M23" s="216"/>
      <c r="N23" s="216"/>
    </row>
    <row r="24" spans="2:14" x14ac:dyDescent="0.2">
      <c r="B24" s="47"/>
      <c r="C24" s="47"/>
      <c r="D24" s="47"/>
      <c r="E24" s="47"/>
      <c r="F24" s="47"/>
      <c r="G24" s="47"/>
      <c r="H24" s="47"/>
      <c r="I24" s="47"/>
      <c r="J24" s="47"/>
      <c r="K24" s="44"/>
      <c r="L24" s="263"/>
    </row>
    <row r="25" spans="2:14" x14ac:dyDescent="0.2">
      <c r="B25" s="43" t="s">
        <v>36</v>
      </c>
      <c r="C25" s="47">
        <v>201.5</v>
      </c>
      <c r="D25" s="46">
        <v>214</v>
      </c>
      <c r="E25" s="48">
        <v>226.84</v>
      </c>
      <c r="F25" s="48">
        <v>240.4504</v>
      </c>
      <c r="G25" s="54">
        <v>254.9</v>
      </c>
      <c r="H25" s="54">
        <v>270.19400000000002</v>
      </c>
      <c r="I25" s="54">
        <v>287.99978460000005</v>
      </c>
      <c r="J25" s="63">
        <f t="shared" si="0"/>
        <v>305.27977167600005</v>
      </c>
      <c r="K25" s="218">
        <v>323.59655797656006</v>
      </c>
      <c r="L25" s="263"/>
      <c r="M25" s="216"/>
      <c r="N25" s="216"/>
    </row>
    <row r="26" spans="2:14" x14ac:dyDescent="0.2">
      <c r="D26" s="216"/>
      <c r="E26" s="216"/>
      <c r="K26" s="217"/>
      <c r="L26" s="217"/>
      <c r="M26" s="216"/>
      <c r="N26" s="216"/>
    </row>
    <row r="27" spans="2:14" x14ac:dyDescent="0.2">
      <c r="D27" s="216"/>
      <c r="E27" s="216"/>
      <c r="K27" s="216"/>
      <c r="L27" s="216"/>
      <c r="M27" s="216"/>
      <c r="N27" s="216"/>
    </row>
    <row r="28" spans="2:14" x14ac:dyDescent="0.2">
      <c r="D28" s="216"/>
      <c r="E28" s="216"/>
      <c r="K28" s="216"/>
      <c r="L28" s="216"/>
      <c r="M28" s="216"/>
      <c r="N28" s="216"/>
    </row>
    <row r="29" spans="2:14" x14ac:dyDescent="0.2">
      <c r="D29" s="216"/>
      <c r="E29" s="216"/>
      <c r="F29" s="216" t="s">
        <v>339</v>
      </c>
      <c r="K29" s="216"/>
      <c r="L29" s="216"/>
      <c r="M29" s="216"/>
      <c r="N29" s="216"/>
    </row>
    <row r="30" spans="2:14" x14ac:dyDescent="0.2">
      <c r="D30" s="216"/>
      <c r="K30" s="216"/>
      <c r="L30" s="216"/>
      <c r="M30" s="216"/>
      <c r="N30" s="216"/>
    </row>
    <row r="31" spans="2:14" x14ac:dyDescent="0.2">
      <c r="K31" s="216"/>
      <c r="L31" s="216"/>
      <c r="M31" s="216"/>
      <c r="N31" s="216"/>
    </row>
    <row r="32" spans="2:14" x14ac:dyDescent="0.2">
      <c r="K32" s="216"/>
      <c r="L32" s="216"/>
      <c r="M32" s="216"/>
      <c r="N32" s="216"/>
    </row>
    <row r="33" spans="11:14" x14ac:dyDescent="0.2">
      <c r="K33" s="216"/>
      <c r="L33" s="216"/>
      <c r="M33" s="216"/>
      <c r="N33" s="216"/>
    </row>
    <row r="34" spans="11:14" x14ac:dyDescent="0.2">
      <c r="K34" s="216"/>
      <c r="L34" s="216"/>
      <c r="M34" s="216"/>
      <c r="N34" s="216"/>
    </row>
    <row r="35" spans="11:14" x14ac:dyDescent="0.2">
      <c r="K35" s="216"/>
      <c r="L35" s="216"/>
      <c r="M35" s="216"/>
      <c r="N35" s="216"/>
    </row>
  </sheetData>
  <mergeCells count="6">
    <mergeCell ref="B8:K8"/>
    <mergeCell ref="B3:K3"/>
    <mergeCell ref="B4:K4"/>
    <mergeCell ref="B5:K5"/>
    <mergeCell ref="B6:K6"/>
    <mergeCell ref="B7:K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60"/>
  <sheetViews>
    <sheetView zoomScale="89" zoomScaleNormal="89" workbookViewId="0">
      <selection activeCell="L1" sqref="L1:L1048576"/>
    </sheetView>
  </sheetViews>
  <sheetFormatPr defaultRowHeight="15" x14ac:dyDescent="0.25"/>
  <cols>
    <col min="1" max="1" width="0.5703125" style="222" customWidth="1"/>
    <col min="2" max="2" width="57.140625" style="222" customWidth="1"/>
    <col min="3" max="3" width="13.42578125" style="222" hidden="1" customWidth="1"/>
    <col min="4" max="4" width="13.42578125" style="223" hidden="1" customWidth="1"/>
    <col min="5" max="5" width="14.7109375" style="223" hidden="1" customWidth="1"/>
    <col min="6" max="6" width="13.85546875" style="224" hidden="1" customWidth="1"/>
    <col min="7" max="7" width="12.7109375" style="225" hidden="1" customWidth="1"/>
    <col min="8" max="8" width="0.140625" style="222" customWidth="1"/>
    <col min="9" max="9" width="13.85546875" style="222" bestFit="1" customWidth="1"/>
    <col min="10" max="10" width="14.140625" style="222" customWidth="1"/>
    <col min="11" max="11" width="16.7109375" style="225" customWidth="1"/>
    <col min="12" max="16384" width="9.140625" style="222"/>
  </cols>
  <sheetData>
    <row r="1" spans="2:12" ht="15.75" thickBot="1" x14ac:dyDescent="0.3"/>
    <row r="2" spans="2:12" x14ac:dyDescent="0.25">
      <c r="B2" s="243" t="s">
        <v>37</v>
      </c>
      <c r="C2" s="244"/>
      <c r="D2" s="244"/>
      <c r="E2" s="244"/>
      <c r="F2" s="244"/>
      <c r="G2" s="244"/>
      <c r="H2" s="244"/>
      <c r="I2" s="244"/>
      <c r="J2" s="244"/>
      <c r="K2" s="245"/>
    </row>
    <row r="3" spans="2:12" x14ac:dyDescent="0.25">
      <c r="B3" s="219" t="s">
        <v>395</v>
      </c>
      <c r="C3" s="220"/>
      <c r="D3" s="220"/>
      <c r="E3" s="220"/>
      <c r="F3" s="220"/>
      <c r="G3" s="220"/>
      <c r="H3" s="220"/>
      <c r="I3" s="220"/>
      <c r="J3" s="220"/>
      <c r="K3" s="221"/>
    </row>
    <row r="4" spans="2:12" x14ac:dyDescent="0.25">
      <c r="B4" s="202" t="s">
        <v>5</v>
      </c>
      <c r="C4" s="197"/>
      <c r="D4" s="197"/>
      <c r="E4" s="197"/>
      <c r="F4" s="197"/>
      <c r="G4" s="197"/>
      <c r="H4" s="197"/>
      <c r="I4" s="197"/>
      <c r="J4" s="197"/>
      <c r="K4" s="246"/>
    </row>
    <row r="5" spans="2:12" x14ac:dyDescent="0.25">
      <c r="B5" s="247"/>
      <c r="C5" s="242"/>
      <c r="D5" s="242"/>
      <c r="E5" s="242"/>
      <c r="F5" s="242"/>
      <c r="G5" s="242"/>
      <c r="H5" s="242"/>
      <c r="I5" s="242"/>
      <c r="J5" s="242"/>
      <c r="K5" s="248"/>
    </row>
    <row r="6" spans="2:12" ht="25.5" x14ac:dyDescent="0.25">
      <c r="B6" s="111" t="s">
        <v>41</v>
      </c>
      <c r="C6" s="70"/>
      <c r="D6" s="66"/>
      <c r="E6" s="66"/>
      <c r="F6" s="67"/>
      <c r="G6" s="68" t="s">
        <v>203</v>
      </c>
      <c r="H6" s="79" t="s">
        <v>211</v>
      </c>
      <c r="I6" s="148" t="s">
        <v>247</v>
      </c>
      <c r="J6" s="60" t="s">
        <v>338</v>
      </c>
      <c r="K6" s="103" t="s">
        <v>392</v>
      </c>
    </row>
    <row r="7" spans="2:12" x14ac:dyDescent="0.25">
      <c r="B7" s="111"/>
      <c r="C7" s="70"/>
      <c r="D7" s="66"/>
      <c r="E7" s="66"/>
      <c r="F7" s="69"/>
      <c r="G7" s="69" t="s">
        <v>197</v>
      </c>
      <c r="H7" s="66"/>
      <c r="I7" s="66" t="s">
        <v>197</v>
      </c>
      <c r="J7" s="66" t="s">
        <v>197</v>
      </c>
      <c r="K7" s="249" t="s">
        <v>197</v>
      </c>
    </row>
    <row r="8" spans="2:12" x14ac:dyDescent="0.25">
      <c r="B8" s="109" t="s">
        <v>42</v>
      </c>
      <c r="C8" s="70"/>
      <c r="D8" s="66"/>
      <c r="E8" s="66"/>
      <c r="F8" s="69"/>
      <c r="G8" s="70"/>
      <c r="H8" s="71"/>
      <c r="I8" s="70"/>
      <c r="J8" s="70"/>
      <c r="K8" s="250"/>
    </row>
    <row r="9" spans="2:12" x14ac:dyDescent="0.25">
      <c r="B9" s="109" t="s">
        <v>43</v>
      </c>
      <c r="C9" s="70"/>
      <c r="D9" s="66"/>
      <c r="E9" s="66"/>
      <c r="F9" s="69"/>
      <c r="G9" s="70"/>
      <c r="H9" s="71"/>
      <c r="I9" s="70"/>
      <c r="J9" s="70"/>
      <c r="K9" s="250"/>
    </row>
    <row r="10" spans="2:12" x14ac:dyDescent="0.25">
      <c r="B10" s="109" t="s">
        <v>44</v>
      </c>
      <c r="C10" s="70"/>
      <c r="D10" s="66"/>
      <c r="E10" s="66"/>
      <c r="F10" s="69"/>
      <c r="G10" s="70"/>
      <c r="H10" s="71"/>
      <c r="I10" s="70"/>
      <c r="J10" s="70"/>
      <c r="K10" s="250"/>
    </row>
    <row r="11" spans="2:12" ht="2.25" customHeight="1" x14ac:dyDescent="0.25">
      <c r="B11" s="109"/>
      <c r="C11" s="70"/>
      <c r="D11" s="66"/>
      <c r="E11" s="66"/>
      <c r="F11" s="69"/>
      <c r="G11" s="70"/>
      <c r="H11" s="71"/>
      <c r="I11" s="70"/>
      <c r="J11" s="70"/>
      <c r="K11" s="250"/>
    </row>
    <row r="12" spans="2:12" x14ac:dyDescent="0.25">
      <c r="B12" s="109" t="s">
        <v>45</v>
      </c>
      <c r="C12" s="70">
        <v>420</v>
      </c>
      <c r="D12" s="66">
        <v>450</v>
      </c>
      <c r="E12" s="66">
        <v>477</v>
      </c>
      <c r="F12" s="67">
        <v>505.62</v>
      </c>
      <c r="G12" s="71">
        <v>546</v>
      </c>
      <c r="H12" s="71">
        <v>578.76</v>
      </c>
      <c r="I12" s="80">
        <v>616.90028400000006</v>
      </c>
      <c r="J12" s="228">
        <f>I12*106%</f>
        <v>653.91430104000005</v>
      </c>
      <c r="K12" s="110">
        <v>693.14915910240006</v>
      </c>
    </row>
    <row r="13" spans="2:12" x14ac:dyDescent="0.25">
      <c r="B13" s="109" t="s">
        <v>46</v>
      </c>
      <c r="C13" s="70">
        <v>250</v>
      </c>
      <c r="D13" s="66">
        <v>371</v>
      </c>
      <c r="E13" s="66">
        <v>393.26</v>
      </c>
      <c r="F13" s="67">
        <v>416.85559999999998</v>
      </c>
      <c r="G13" s="71">
        <v>450.2</v>
      </c>
      <c r="H13" s="71">
        <v>477.21199999999999</v>
      </c>
      <c r="I13" s="80">
        <v>508.66027080000003</v>
      </c>
      <c r="J13" s="228">
        <f t="shared" ref="J13:J17" si="0">I13*106%</f>
        <v>539.17988704800007</v>
      </c>
      <c r="K13" s="110">
        <v>571.54999999999995</v>
      </c>
      <c r="L13" s="263"/>
    </row>
    <row r="14" spans="2:12" x14ac:dyDescent="0.25">
      <c r="B14" s="109" t="s">
        <v>47</v>
      </c>
      <c r="C14" s="70">
        <v>200</v>
      </c>
      <c r="D14" s="66">
        <v>212</v>
      </c>
      <c r="E14" s="66">
        <v>224.72</v>
      </c>
      <c r="F14" s="67">
        <v>238.20320000000001</v>
      </c>
      <c r="G14" s="71">
        <v>257.3</v>
      </c>
      <c r="H14" s="71">
        <v>272.738</v>
      </c>
      <c r="I14" s="80">
        <v>290.71143420000004</v>
      </c>
      <c r="J14" s="228">
        <f t="shared" si="0"/>
        <v>308.15412025200004</v>
      </c>
      <c r="K14" s="110">
        <v>326.64999999999998</v>
      </c>
      <c r="L14" s="263"/>
    </row>
    <row r="15" spans="2:12" x14ac:dyDescent="0.25">
      <c r="B15" s="109" t="s">
        <v>48</v>
      </c>
      <c r="C15" s="70">
        <v>260</v>
      </c>
      <c r="D15" s="66">
        <v>275</v>
      </c>
      <c r="E15" s="66">
        <v>291.5</v>
      </c>
      <c r="F15" s="67">
        <v>308.99</v>
      </c>
      <c r="G15" s="71">
        <v>333.7</v>
      </c>
      <c r="H15" s="71">
        <v>353.72199999999998</v>
      </c>
      <c r="I15" s="80">
        <v>377.03227980000003</v>
      </c>
      <c r="J15" s="228">
        <f t="shared" si="0"/>
        <v>399.65421658800005</v>
      </c>
      <c r="K15" s="110">
        <v>423.65</v>
      </c>
      <c r="L15" s="263"/>
    </row>
    <row r="16" spans="2:12" x14ac:dyDescent="0.25">
      <c r="B16" s="109" t="s">
        <v>49</v>
      </c>
      <c r="C16" s="70">
        <v>110</v>
      </c>
      <c r="D16" s="66">
        <v>120</v>
      </c>
      <c r="E16" s="66">
        <v>127.2</v>
      </c>
      <c r="F16" s="67">
        <v>134.83199999999999</v>
      </c>
      <c r="G16" s="71">
        <v>145.6</v>
      </c>
      <c r="H16" s="71">
        <v>154.33600000000001</v>
      </c>
      <c r="I16" s="80">
        <v>164.50674240000004</v>
      </c>
      <c r="J16" s="228">
        <f t="shared" si="0"/>
        <v>174.37714694400006</v>
      </c>
      <c r="K16" s="110">
        <v>184.85</v>
      </c>
      <c r="L16" s="263"/>
    </row>
    <row r="17" spans="2:12" x14ac:dyDescent="0.25">
      <c r="B17" s="109" t="s">
        <v>50</v>
      </c>
      <c r="C17" s="70">
        <v>110</v>
      </c>
      <c r="D17" s="66">
        <v>120</v>
      </c>
      <c r="E17" s="66">
        <v>127.2</v>
      </c>
      <c r="F17" s="67">
        <v>134.83199999999999</v>
      </c>
      <c r="G17" s="71">
        <v>145.6</v>
      </c>
      <c r="H17" s="71">
        <v>154.33600000000001</v>
      </c>
      <c r="I17" s="80">
        <v>164.50674240000004</v>
      </c>
      <c r="J17" s="228">
        <f t="shared" si="0"/>
        <v>174.37714694400006</v>
      </c>
      <c r="K17" s="110">
        <v>184.85</v>
      </c>
      <c r="L17" s="263"/>
    </row>
    <row r="18" spans="2:12" x14ac:dyDescent="0.25">
      <c r="B18" s="109" t="s">
        <v>51</v>
      </c>
      <c r="C18" s="70">
        <v>260</v>
      </c>
      <c r="D18" s="66" t="s">
        <v>182</v>
      </c>
      <c r="E18" s="66" t="s">
        <v>182</v>
      </c>
      <c r="F18" s="67" t="s">
        <v>182</v>
      </c>
      <c r="G18" s="72" t="s">
        <v>182</v>
      </c>
      <c r="H18" s="67" t="s">
        <v>182</v>
      </c>
      <c r="I18" s="72" t="s">
        <v>182</v>
      </c>
      <c r="J18" s="72" t="s">
        <v>182</v>
      </c>
      <c r="K18" s="112" t="s">
        <v>182</v>
      </c>
    </row>
    <row r="19" spans="2:12" x14ac:dyDescent="0.25">
      <c r="B19" s="109" t="s">
        <v>53</v>
      </c>
      <c r="C19" s="70">
        <v>150</v>
      </c>
      <c r="D19" s="66" t="s">
        <v>182</v>
      </c>
      <c r="E19" s="66" t="s">
        <v>182</v>
      </c>
      <c r="F19" s="67" t="s">
        <v>182</v>
      </c>
      <c r="G19" s="72" t="s">
        <v>182</v>
      </c>
      <c r="H19" s="67" t="s">
        <v>182</v>
      </c>
      <c r="I19" s="72" t="s">
        <v>182</v>
      </c>
      <c r="J19" s="72" t="s">
        <v>182</v>
      </c>
      <c r="K19" s="112" t="s">
        <v>182</v>
      </c>
    </row>
    <row r="20" spans="2:12" x14ac:dyDescent="0.25">
      <c r="B20" s="109" t="s">
        <v>201</v>
      </c>
      <c r="C20" s="70">
        <v>650</v>
      </c>
      <c r="D20" s="66">
        <v>689</v>
      </c>
      <c r="E20" s="66">
        <v>730.34</v>
      </c>
      <c r="F20" s="67">
        <v>774.1604000000001</v>
      </c>
      <c r="G20" s="71">
        <v>836.1</v>
      </c>
      <c r="H20" s="71">
        <v>886.26600000000008</v>
      </c>
      <c r="I20" s="80">
        <v>944.67092940000009</v>
      </c>
      <c r="J20" s="228">
        <f t="shared" ref="J18:K31" si="1">I20*106%</f>
        <v>1001.3511851640002</v>
      </c>
      <c r="K20" s="110">
        <v>1061.45</v>
      </c>
      <c r="L20" s="263"/>
    </row>
    <row r="21" spans="2:12" x14ac:dyDescent="0.25">
      <c r="B21" s="109" t="s">
        <v>54</v>
      </c>
      <c r="C21" s="70"/>
      <c r="D21" s="66" t="s">
        <v>182</v>
      </c>
      <c r="E21" s="66" t="s">
        <v>182</v>
      </c>
      <c r="F21" s="67" t="s">
        <v>182</v>
      </c>
      <c r="G21" s="72" t="s">
        <v>182</v>
      </c>
      <c r="H21" s="67" t="s">
        <v>182</v>
      </c>
      <c r="I21" s="72" t="s">
        <v>182</v>
      </c>
      <c r="J21" s="72" t="s">
        <v>182</v>
      </c>
      <c r="K21" s="112" t="s">
        <v>182</v>
      </c>
    </row>
    <row r="22" spans="2:12" x14ac:dyDescent="0.25">
      <c r="B22" s="109" t="s">
        <v>55</v>
      </c>
      <c r="C22" s="70">
        <v>50</v>
      </c>
      <c r="D22" s="66">
        <v>53</v>
      </c>
      <c r="E22" s="66">
        <v>56.18</v>
      </c>
      <c r="F22" s="67">
        <v>59.550800000000002</v>
      </c>
      <c r="G22" s="71">
        <v>64.3</v>
      </c>
      <c r="H22" s="71">
        <v>68.158000000000001</v>
      </c>
      <c r="I22" s="80">
        <v>72.649612200000007</v>
      </c>
      <c r="J22" s="228">
        <f t="shared" ref="J22:J31" si="2">I22*106%</f>
        <v>77.008588932000009</v>
      </c>
      <c r="K22" s="251">
        <v>81.599999999999994</v>
      </c>
      <c r="L22" s="263"/>
    </row>
    <row r="23" spans="2:12" x14ac:dyDescent="0.25">
      <c r="B23" s="109" t="s">
        <v>56</v>
      </c>
      <c r="C23" s="70">
        <v>7</v>
      </c>
      <c r="D23" s="66">
        <v>7.42</v>
      </c>
      <c r="E23" s="66">
        <v>7.8651999999999997</v>
      </c>
      <c r="F23" s="67">
        <v>8.3371119999999994</v>
      </c>
      <c r="G23" s="71">
        <v>9</v>
      </c>
      <c r="H23" s="71">
        <v>9.5400000000000009</v>
      </c>
      <c r="I23" s="80">
        <v>10.168686000000001</v>
      </c>
      <c r="J23" s="228">
        <f t="shared" si="2"/>
        <v>10.778807160000001</v>
      </c>
      <c r="K23" s="251">
        <v>11.45</v>
      </c>
      <c r="L23" s="263"/>
    </row>
    <row r="24" spans="2:12" x14ac:dyDescent="0.25">
      <c r="B24" s="109" t="s">
        <v>57</v>
      </c>
      <c r="C24" s="70">
        <v>7</v>
      </c>
      <c r="D24" s="66">
        <v>7.42</v>
      </c>
      <c r="E24" s="66">
        <v>7.8651999999999997</v>
      </c>
      <c r="F24" s="67">
        <v>8.3371119999999994</v>
      </c>
      <c r="G24" s="71">
        <v>9</v>
      </c>
      <c r="H24" s="71">
        <v>9.5400000000000009</v>
      </c>
      <c r="I24" s="80">
        <v>10.168686000000001</v>
      </c>
      <c r="J24" s="228">
        <f t="shared" si="2"/>
        <v>10.778807160000001</v>
      </c>
      <c r="K24" s="251">
        <v>11.45</v>
      </c>
      <c r="L24" s="263"/>
    </row>
    <row r="25" spans="2:12" x14ac:dyDescent="0.25">
      <c r="B25" s="109" t="s">
        <v>58</v>
      </c>
      <c r="C25" s="70">
        <v>150</v>
      </c>
      <c r="D25" s="66">
        <v>159</v>
      </c>
      <c r="E25" s="66">
        <v>168.54</v>
      </c>
      <c r="F25" s="67">
        <v>178.65239999999997</v>
      </c>
      <c r="G25" s="71">
        <v>193</v>
      </c>
      <c r="H25" s="71">
        <v>204.58</v>
      </c>
      <c r="I25" s="80">
        <v>218.06182200000003</v>
      </c>
      <c r="J25" s="228">
        <f t="shared" si="2"/>
        <v>231.14553132000006</v>
      </c>
      <c r="K25" s="251">
        <v>245</v>
      </c>
      <c r="L25" s="263"/>
    </row>
    <row r="26" spans="2:12" x14ac:dyDescent="0.25">
      <c r="B26" s="109" t="s">
        <v>59</v>
      </c>
      <c r="C26" s="70">
        <v>7</v>
      </c>
      <c r="D26" s="66">
        <v>74</v>
      </c>
      <c r="E26" s="66">
        <v>78.44</v>
      </c>
      <c r="F26" s="67">
        <v>83.1464</v>
      </c>
      <c r="G26" s="71">
        <v>89.8</v>
      </c>
      <c r="H26" s="71">
        <v>95.188000000000002</v>
      </c>
      <c r="I26" s="80">
        <v>101.46088920000001</v>
      </c>
      <c r="J26" s="228">
        <f t="shared" si="2"/>
        <v>107.54854255200001</v>
      </c>
      <c r="K26" s="251">
        <v>114.00145510512002</v>
      </c>
    </row>
    <row r="27" spans="2:12" x14ac:dyDescent="0.25">
      <c r="B27" s="109" t="s">
        <v>60</v>
      </c>
      <c r="C27" s="70">
        <v>250</v>
      </c>
      <c r="D27" s="66">
        <v>265</v>
      </c>
      <c r="E27" s="66">
        <v>280.89999999999998</v>
      </c>
      <c r="F27" s="67">
        <v>297.75399999999996</v>
      </c>
      <c r="G27" s="71">
        <v>321.60000000000002</v>
      </c>
      <c r="H27" s="71">
        <v>340.89600000000002</v>
      </c>
      <c r="I27" s="80">
        <v>363.36104640000002</v>
      </c>
      <c r="J27" s="228">
        <f t="shared" si="2"/>
        <v>385.16270918400005</v>
      </c>
      <c r="K27" s="251">
        <v>408.3</v>
      </c>
      <c r="L27" s="263"/>
    </row>
    <row r="28" spans="2:12" x14ac:dyDescent="0.25">
      <c r="B28" s="109" t="s">
        <v>61</v>
      </c>
      <c r="C28" s="70">
        <v>90</v>
      </c>
      <c r="D28" s="66">
        <v>95</v>
      </c>
      <c r="E28" s="66">
        <v>100.7</v>
      </c>
      <c r="F28" s="67">
        <v>106.742</v>
      </c>
      <c r="G28" s="71">
        <v>115.3</v>
      </c>
      <c r="H28" s="71">
        <v>122.218</v>
      </c>
      <c r="I28" s="80">
        <v>130.27216620000002</v>
      </c>
      <c r="J28" s="228">
        <f t="shared" si="2"/>
        <v>138.08849617200002</v>
      </c>
      <c r="K28" s="251">
        <v>146.35</v>
      </c>
      <c r="L28" s="263"/>
    </row>
    <row r="29" spans="2:12" x14ac:dyDescent="0.25">
      <c r="B29" s="109" t="s">
        <v>62</v>
      </c>
      <c r="C29" s="70">
        <v>60</v>
      </c>
      <c r="D29" s="66">
        <v>62</v>
      </c>
      <c r="E29" s="66">
        <v>65.72</v>
      </c>
      <c r="F29" s="67">
        <v>69.663200000000003</v>
      </c>
      <c r="G29" s="71">
        <v>75.2</v>
      </c>
      <c r="H29" s="71">
        <v>79.712000000000003</v>
      </c>
      <c r="I29" s="80">
        <v>84.965020800000005</v>
      </c>
      <c r="J29" s="228">
        <f t="shared" si="2"/>
        <v>90.062922048000004</v>
      </c>
      <c r="K29" s="251">
        <v>95.45</v>
      </c>
      <c r="L29" s="263"/>
    </row>
    <row r="30" spans="2:12" x14ac:dyDescent="0.25">
      <c r="B30" s="109" t="s">
        <v>63</v>
      </c>
      <c r="C30" s="70">
        <v>70</v>
      </c>
      <c r="D30" s="66">
        <v>50</v>
      </c>
      <c r="E30" s="66">
        <v>53</v>
      </c>
      <c r="F30" s="67">
        <v>56.18</v>
      </c>
      <c r="G30" s="71">
        <v>60.7</v>
      </c>
      <c r="H30" s="71">
        <v>64.342000000000013</v>
      </c>
      <c r="I30" s="80">
        <v>68.582137800000012</v>
      </c>
      <c r="J30" s="228">
        <f t="shared" si="2"/>
        <v>72.697066068000012</v>
      </c>
      <c r="K30" s="251">
        <v>77.05</v>
      </c>
      <c r="L30" s="263"/>
    </row>
    <row r="31" spans="2:12" x14ac:dyDescent="0.25">
      <c r="B31" s="109" t="s">
        <v>64</v>
      </c>
      <c r="C31" s="70">
        <v>60</v>
      </c>
      <c r="D31" s="66">
        <v>50</v>
      </c>
      <c r="E31" s="66">
        <v>53</v>
      </c>
      <c r="F31" s="67">
        <v>56.18</v>
      </c>
      <c r="G31" s="71">
        <v>60.7</v>
      </c>
      <c r="H31" s="71">
        <v>64.342000000000013</v>
      </c>
      <c r="I31" s="80">
        <v>68.582137800000012</v>
      </c>
      <c r="J31" s="228">
        <f t="shared" si="2"/>
        <v>72.697066068000012</v>
      </c>
      <c r="K31" s="251">
        <v>77.05</v>
      </c>
      <c r="L31" s="263"/>
    </row>
    <row r="32" spans="2:12" x14ac:dyDescent="0.25">
      <c r="B32" s="109" t="s">
        <v>65</v>
      </c>
      <c r="C32" s="70">
        <v>250</v>
      </c>
      <c r="D32" s="73" t="s">
        <v>52</v>
      </c>
      <c r="E32" s="66" t="s">
        <v>182</v>
      </c>
      <c r="F32" s="69" t="s">
        <v>182</v>
      </c>
      <c r="G32" s="66" t="s">
        <v>182</v>
      </c>
      <c r="H32" s="69" t="s">
        <v>182</v>
      </c>
      <c r="I32" s="66" t="s">
        <v>182</v>
      </c>
      <c r="J32" s="66" t="s">
        <v>182</v>
      </c>
      <c r="K32" s="108" t="s">
        <v>182</v>
      </c>
    </row>
    <row r="33" spans="2:12" x14ac:dyDescent="0.25">
      <c r="B33" s="109" t="s">
        <v>66</v>
      </c>
      <c r="C33" s="70">
        <v>200</v>
      </c>
      <c r="D33" s="73" t="s">
        <v>52</v>
      </c>
      <c r="E33" s="66" t="s">
        <v>182</v>
      </c>
      <c r="F33" s="69" t="s">
        <v>182</v>
      </c>
      <c r="G33" s="66" t="s">
        <v>182</v>
      </c>
      <c r="H33" s="69" t="s">
        <v>182</v>
      </c>
      <c r="I33" s="66" t="s">
        <v>182</v>
      </c>
      <c r="J33" s="66" t="s">
        <v>182</v>
      </c>
      <c r="K33" s="108" t="s">
        <v>182</v>
      </c>
    </row>
    <row r="34" spans="2:12" x14ac:dyDescent="0.25">
      <c r="B34" s="109" t="s">
        <v>67</v>
      </c>
      <c r="C34" s="70">
        <v>120</v>
      </c>
      <c r="D34" s="73" t="s">
        <v>52</v>
      </c>
      <c r="E34" s="66" t="s">
        <v>182</v>
      </c>
      <c r="F34" s="69" t="s">
        <v>182</v>
      </c>
      <c r="G34" s="66" t="s">
        <v>182</v>
      </c>
      <c r="H34" s="69" t="s">
        <v>182</v>
      </c>
      <c r="I34" s="66" t="s">
        <v>182</v>
      </c>
      <c r="J34" s="66" t="s">
        <v>182</v>
      </c>
      <c r="K34" s="108" t="s">
        <v>182</v>
      </c>
    </row>
    <row r="35" spans="2:12" x14ac:dyDescent="0.25">
      <c r="B35" s="109"/>
      <c r="C35" s="70"/>
      <c r="D35" s="73"/>
      <c r="E35" s="66"/>
      <c r="F35" s="69"/>
      <c r="G35" s="66"/>
      <c r="H35" s="69"/>
      <c r="I35" s="80"/>
      <c r="J35" s="70"/>
      <c r="K35" s="250"/>
    </row>
    <row r="36" spans="2:12" x14ac:dyDescent="0.25">
      <c r="B36" s="109" t="s">
        <v>340</v>
      </c>
      <c r="C36" s="70"/>
      <c r="D36" s="66"/>
      <c r="E36" s="66"/>
      <c r="F36" s="69"/>
      <c r="G36" s="66"/>
      <c r="H36" s="71"/>
      <c r="I36" s="80"/>
      <c r="J36" s="70"/>
      <c r="K36" s="250"/>
    </row>
    <row r="37" spans="2:12" x14ac:dyDescent="0.25">
      <c r="B37" s="109" t="s">
        <v>68</v>
      </c>
      <c r="C37" s="70">
        <v>70</v>
      </c>
      <c r="D37" s="66">
        <v>102</v>
      </c>
      <c r="E37" s="66">
        <v>108.12</v>
      </c>
      <c r="F37" s="67">
        <v>114.60720000000001</v>
      </c>
      <c r="G37" s="71">
        <v>123.8</v>
      </c>
      <c r="H37" s="71">
        <v>131.22800000000001</v>
      </c>
      <c r="I37" s="80">
        <v>139.87592520000001</v>
      </c>
      <c r="J37" s="228">
        <f t="shared" ref="J37:K50" si="3">I37*106%</f>
        <v>148.26848071200001</v>
      </c>
      <c r="K37" s="251">
        <v>157.15</v>
      </c>
      <c r="L37" s="263"/>
    </row>
    <row r="38" spans="2:12" x14ac:dyDescent="0.25">
      <c r="B38" s="109" t="s">
        <v>69</v>
      </c>
      <c r="C38" s="70">
        <v>100</v>
      </c>
      <c r="D38" s="66">
        <v>153</v>
      </c>
      <c r="E38" s="66">
        <v>162.18</v>
      </c>
      <c r="F38" s="67">
        <v>171.91080000000002</v>
      </c>
      <c r="G38" s="71">
        <v>185.7</v>
      </c>
      <c r="H38" s="71">
        <v>196.84199999999998</v>
      </c>
      <c r="I38" s="80">
        <v>209.8138878</v>
      </c>
      <c r="J38" s="228">
        <f t="shared" si="3"/>
        <v>222.40272106800001</v>
      </c>
      <c r="K38" s="251">
        <v>235.74688433208001</v>
      </c>
    </row>
    <row r="39" spans="2:12" x14ac:dyDescent="0.25">
      <c r="B39" s="109" t="s">
        <v>70</v>
      </c>
      <c r="C39" s="70">
        <v>140</v>
      </c>
      <c r="D39" s="66">
        <v>204</v>
      </c>
      <c r="E39" s="66">
        <v>216.24</v>
      </c>
      <c r="F39" s="67">
        <v>229.21440000000001</v>
      </c>
      <c r="G39" s="71">
        <v>247.6</v>
      </c>
      <c r="H39" s="71">
        <v>262.45600000000002</v>
      </c>
      <c r="I39" s="80">
        <v>279.75185040000002</v>
      </c>
      <c r="J39" s="228">
        <f t="shared" si="3"/>
        <v>296.53696142400003</v>
      </c>
      <c r="K39" s="251">
        <v>314.35000000000002</v>
      </c>
      <c r="L39" s="263"/>
    </row>
    <row r="40" spans="2:12" x14ac:dyDescent="0.25">
      <c r="B40" s="109" t="s">
        <v>71</v>
      </c>
      <c r="C40" s="70">
        <v>75</v>
      </c>
      <c r="D40" s="66">
        <v>102</v>
      </c>
      <c r="E40" s="66">
        <v>108.12</v>
      </c>
      <c r="F40" s="67">
        <v>114.60720000000001</v>
      </c>
      <c r="G40" s="71">
        <v>123.8</v>
      </c>
      <c r="H40" s="71">
        <v>131.22800000000001</v>
      </c>
      <c r="I40" s="80">
        <v>139.87592520000001</v>
      </c>
      <c r="J40" s="228">
        <f t="shared" si="3"/>
        <v>148.26848071200001</v>
      </c>
      <c r="K40" s="251">
        <v>157.15</v>
      </c>
      <c r="L40" s="263"/>
    </row>
    <row r="41" spans="2:12" x14ac:dyDescent="0.25">
      <c r="B41" s="109" t="s">
        <v>72</v>
      </c>
      <c r="C41" s="70">
        <v>110</v>
      </c>
      <c r="D41" s="66">
        <v>153</v>
      </c>
      <c r="E41" s="66">
        <v>162.18</v>
      </c>
      <c r="F41" s="67">
        <v>171.91080000000002</v>
      </c>
      <c r="G41" s="71">
        <v>185.7</v>
      </c>
      <c r="H41" s="71">
        <v>196.84199999999998</v>
      </c>
      <c r="I41" s="80">
        <v>209.8138878</v>
      </c>
      <c r="J41" s="228">
        <f t="shared" si="3"/>
        <v>222.40272106800001</v>
      </c>
      <c r="K41" s="251">
        <v>235.74688433208001</v>
      </c>
    </row>
    <row r="42" spans="2:12" x14ac:dyDescent="0.25">
      <c r="B42" s="109" t="s">
        <v>73</v>
      </c>
      <c r="C42" s="70">
        <v>150</v>
      </c>
      <c r="D42" s="66">
        <v>204</v>
      </c>
      <c r="E42" s="66">
        <v>216.24</v>
      </c>
      <c r="F42" s="67">
        <v>229.21440000000001</v>
      </c>
      <c r="G42" s="71">
        <v>247.6</v>
      </c>
      <c r="H42" s="71">
        <v>262.45600000000002</v>
      </c>
      <c r="I42" s="80">
        <v>279.75185040000002</v>
      </c>
      <c r="J42" s="228">
        <f t="shared" si="3"/>
        <v>296.53696142400003</v>
      </c>
      <c r="K42" s="251">
        <v>314.35000000000002</v>
      </c>
      <c r="L42" s="263"/>
    </row>
    <row r="43" spans="2:12" x14ac:dyDescent="0.25">
      <c r="B43" s="109" t="s">
        <v>74</v>
      </c>
      <c r="C43" s="70">
        <v>40</v>
      </c>
      <c r="D43" s="66">
        <v>76</v>
      </c>
      <c r="E43" s="66">
        <v>80.56</v>
      </c>
      <c r="F43" s="67">
        <v>85.393600000000006</v>
      </c>
      <c r="G43" s="71">
        <v>92.2</v>
      </c>
      <c r="H43" s="71">
        <v>97.732000000000014</v>
      </c>
      <c r="I43" s="80">
        <v>104.17253880000003</v>
      </c>
      <c r="J43" s="228">
        <f t="shared" si="3"/>
        <v>110.42289112800003</v>
      </c>
      <c r="K43" s="251">
        <v>117.04826459568004</v>
      </c>
    </row>
    <row r="44" spans="2:12" x14ac:dyDescent="0.25">
      <c r="B44" s="109" t="s">
        <v>75</v>
      </c>
      <c r="C44" s="70">
        <v>50</v>
      </c>
      <c r="D44" s="66">
        <v>114</v>
      </c>
      <c r="E44" s="66">
        <v>120.84</v>
      </c>
      <c r="F44" s="67">
        <v>128.09040000000002</v>
      </c>
      <c r="G44" s="71">
        <v>138.30000000000001</v>
      </c>
      <c r="H44" s="71">
        <v>146.59800000000001</v>
      </c>
      <c r="I44" s="80">
        <v>156.25880820000003</v>
      </c>
      <c r="J44" s="228">
        <f t="shared" si="3"/>
        <v>165.63433669200003</v>
      </c>
      <c r="K44" s="251">
        <v>175.6</v>
      </c>
      <c r="L44" s="263"/>
    </row>
    <row r="45" spans="2:12" x14ac:dyDescent="0.25">
      <c r="B45" s="109" t="s">
        <v>73</v>
      </c>
      <c r="C45" s="70">
        <v>80</v>
      </c>
      <c r="D45" s="66">
        <v>152</v>
      </c>
      <c r="E45" s="66">
        <v>161.12</v>
      </c>
      <c r="F45" s="67">
        <v>170.78720000000001</v>
      </c>
      <c r="G45" s="71">
        <v>184.5</v>
      </c>
      <c r="H45" s="71">
        <v>195.57000000000002</v>
      </c>
      <c r="I45" s="80">
        <v>208.45806300000004</v>
      </c>
      <c r="J45" s="228">
        <f t="shared" si="3"/>
        <v>220.96554678000004</v>
      </c>
      <c r="K45" s="251">
        <v>234.2</v>
      </c>
      <c r="L45" s="263"/>
    </row>
    <row r="46" spans="2:12" x14ac:dyDescent="0.25">
      <c r="B46" s="109" t="s">
        <v>76</v>
      </c>
      <c r="C46" s="70">
        <v>25</v>
      </c>
      <c r="D46" s="66">
        <v>40</v>
      </c>
      <c r="E46" s="66">
        <v>42.4</v>
      </c>
      <c r="F46" s="67">
        <v>44.943999999999996</v>
      </c>
      <c r="G46" s="71">
        <v>48.5</v>
      </c>
      <c r="H46" s="71">
        <v>51.410000000000004</v>
      </c>
      <c r="I46" s="80">
        <v>54.797919000000007</v>
      </c>
      <c r="J46" s="228">
        <f t="shared" si="3"/>
        <v>58.085794140000012</v>
      </c>
      <c r="K46" s="251">
        <v>61.6</v>
      </c>
      <c r="L46" s="263"/>
    </row>
    <row r="47" spans="2:12" x14ac:dyDescent="0.25">
      <c r="B47" s="109" t="s">
        <v>72</v>
      </c>
      <c r="C47" s="70">
        <v>35</v>
      </c>
      <c r="D47" s="66">
        <v>60</v>
      </c>
      <c r="E47" s="66">
        <v>63.6</v>
      </c>
      <c r="F47" s="67">
        <v>67.415999999999997</v>
      </c>
      <c r="G47" s="71">
        <v>72.8</v>
      </c>
      <c r="H47" s="71">
        <v>77.168000000000006</v>
      </c>
      <c r="I47" s="80">
        <v>82.253371200000018</v>
      </c>
      <c r="J47" s="228">
        <f t="shared" si="3"/>
        <v>87.18857347200003</v>
      </c>
      <c r="K47" s="251">
        <v>92.4</v>
      </c>
      <c r="L47" s="263"/>
    </row>
    <row r="48" spans="2:12" x14ac:dyDescent="0.25">
      <c r="B48" s="109" t="s">
        <v>70</v>
      </c>
      <c r="C48" s="70">
        <v>50</v>
      </c>
      <c r="D48" s="66">
        <v>80</v>
      </c>
      <c r="E48" s="66">
        <v>84.8</v>
      </c>
      <c r="F48" s="67">
        <v>89.887999999999991</v>
      </c>
      <c r="G48" s="71">
        <v>97.1</v>
      </c>
      <c r="H48" s="71">
        <v>102.926</v>
      </c>
      <c r="I48" s="80">
        <v>109.70882340000001</v>
      </c>
      <c r="J48" s="228">
        <f t="shared" si="3"/>
        <v>116.29135280400003</v>
      </c>
      <c r="K48" s="251">
        <v>123.3</v>
      </c>
      <c r="L48" s="263"/>
    </row>
    <row r="49" spans="2:12" x14ac:dyDescent="0.25">
      <c r="B49" s="109" t="s">
        <v>77</v>
      </c>
      <c r="C49" s="70">
        <v>40</v>
      </c>
      <c r="D49" s="66">
        <v>50</v>
      </c>
      <c r="E49" s="66">
        <v>53</v>
      </c>
      <c r="F49" s="67">
        <v>56.18</v>
      </c>
      <c r="G49" s="71">
        <v>60.6</v>
      </c>
      <c r="H49" s="71">
        <v>64.236000000000004</v>
      </c>
      <c r="I49" s="80">
        <v>68.469152400000013</v>
      </c>
      <c r="J49" s="228">
        <f t="shared" si="3"/>
        <v>72.577301544000022</v>
      </c>
      <c r="K49" s="251">
        <v>76.95</v>
      </c>
      <c r="L49" s="263"/>
    </row>
    <row r="50" spans="2:12" x14ac:dyDescent="0.25">
      <c r="B50" s="109" t="s">
        <v>78</v>
      </c>
      <c r="C50" s="70">
        <v>100</v>
      </c>
      <c r="D50" s="66">
        <v>105</v>
      </c>
      <c r="E50" s="66">
        <v>111.3</v>
      </c>
      <c r="F50" s="67">
        <v>117.97799999999999</v>
      </c>
      <c r="G50" s="71">
        <v>127.4</v>
      </c>
      <c r="H50" s="71">
        <v>135.04400000000001</v>
      </c>
      <c r="I50" s="80">
        <v>143.94339960000002</v>
      </c>
      <c r="J50" s="228">
        <f t="shared" si="3"/>
        <v>152.58000357600002</v>
      </c>
      <c r="K50" s="251">
        <v>161.75</v>
      </c>
      <c r="L50" s="263"/>
    </row>
    <row r="51" spans="2:12" x14ac:dyDescent="0.25">
      <c r="B51" s="109"/>
      <c r="C51" s="70"/>
      <c r="D51" s="66"/>
      <c r="E51" s="66"/>
      <c r="F51" s="67"/>
      <c r="G51" s="72"/>
      <c r="H51" s="71"/>
      <c r="I51" s="71"/>
      <c r="J51" s="70"/>
      <c r="K51" s="250"/>
    </row>
    <row r="52" spans="2:12" x14ac:dyDescent="0.25">
      <c r="B52" s="111" t="s">
        <v>79</v>
      </c>
      <c r="C52" s="70"/>
      <c r="D52" s="66"/>
      <c r="E52" s="66"/>
      <c r="F52" s="69"/>
      <c r="G52" s="66"/>
      <c r="H52" s="71"/>
      <c r="I52" s="70"/>
      <c r="J52" s="70"/>
      <c r="K52" s="250"/>
    </row>
    <row r="53" spans="2:12" ht="33" customHeight="1" x14ac:dyDescent="0.25">
      <c r="B53" s="109" t="s">
        <v>341</v>
      </c>
      <c r="C53" s="74" t="s">
        <v>80</v>
      </c>
      <c r="D53" s="75" t="s">
        <v>80</v>
      </c>
      <c r="E53" s="75" t="s">
        <v>183</v>
      </c>
      <c r="F53" s="75" t="s">
        <v>183</v>
      </c>
      <c r="G53" s="75" t="s">
        <v>183</v>
      </c>
      <c r="H53" s="76" t="s">
        <v>183</v>
      </c>
      <c r="I53" s="75" t="s">
        <v>183</v>
      </c>
      <c r="J53" s="75" t="s">
        <v>183</v>
      </c>
      <c r="K53" s="252" t="s">
        <v>183</v>
      </c>
    </row>
    <row r="54" spans="2:12" ht="59.25" customHeight="1" x14ac:dyDescent="0.25">
      <c r="B54" s="109" t="s">
        <v>342</v>
      </c>
      <c r="C54" s="74" t="s">
        <v>81</v>
      </c>
      <c r="D54" s="75" t="s">
        <v>82</v>
      </c>
      <c r="E54" s="75" t="s">
        <v>81</v>
      </c>
      <c r="F54" s="75" t="s">
        <v>81</v>
      </c>
      <c r="G54" s="75" t="s">
        <v>81</v>
      </c>
      <c r="H54" s="77" t="s">
        <v>81</v>
      </c>
      <c r="I54" s="78" t="s">
        <v>81</v>
      </c>
      <c r="J54" s="78" t="s">
        <v>81</v>
      </c>
      <c r="K54" s="253" t="s">
        <v>81</v>
      </c>
    </row>
    <row r="55" spans="2:12" x14ac:dyDescent="0.25">
      <c r="B55" s="109" t="s">
        <v>343</v>
      </c>
      <c r="C55" s="70">
        <v>10</v>
      </c>
      <c r="D55" s="66">
        <v>11</v>
      </c>
      <c r="E55" s="66">
        <v>11.66</v>
      </c>
      <c r="F55" s="72">
        <v>12.3596</v>
      </c>
      <c r="G55" s="71">
        <v>13.3</v>
      </c>
      <c r="H55" s="71">
        <v>14.098000000000001</v>
      </c>
      <c r="I55" s="80">
        <v>15.027058200000003</v>
      </c>
      <c r="J55" s="228">
        <f>I55*106%</f>
        <v>15.928681692000003</v>
      </c>
      <c r="K55" s="110">
        <v>16.899999999999999</v>
      </c>
      <c r="L55" s="263"/>
    </row>
    <row r="56" spans="2:12" x14ac:dyDescent="0.25">
      <c r="B56" s="109" t="s">
        <v>393</v>
      </c>
      <c r="C56" s="70">
        <v>15</v>
      </c>
      <c r="D56" s="66">
        <v>16</v>
      </c>
      <c r="E56" s="66">
        <v>16.96</v>
      </c>
      <c r="F56" s="72">
        <v>17.977599999999999</v>
      </c>
      <c r="G56" s="71">
        <v>19.399999999999999</v>
      </c>
      <c r="H56" s="71">
        <v>20.564</v>
      </c>
      <c r="I56" s="80">
        <v>21.919167600000002</v>
      </c>
      <c r="J56" s="228">
        <f>I56*106%</f>
        <v>23.234317656000002</v>
      </c>
      <c r="K56" s="110">
        <v>24.65</v>
      </c>
      <c r="L56" s="263"/>
    </row>
    <row r="57" spans="2:12" x14ac:dyDescent="0.25">
      <c r="B57" s="109"/>
      <c r="C57" s="70"/>
      <c r="D57" s="66"/>
      <c r="E57" s="66"/>
      <c r="F57" s="66"/>
      <c r="G57" s="66"/>
      <c r="H57" s="71"/>
      <c r="I57" s="70"/>
      <c r="J57" s="70"/>
      <c r="K57" s="250"/>
    </row>
    <row r="58" spans="2:12" s="226" customFormat="1" ht="36.75" customHeight="1" thickBot="1" x14ac:dyDescent="0.3">
      <c r="B58" s="254" t="s">
        <v>83</v>
      </c>
      <c r="C58" s="255" t="s">
        <v>181</v>
      </c>
      <c r="D58" s="255" t="s">
        <v>181</v>
      </c>
      <c r="E58" s="255" t="s">
        <v>181</v>
      </c>
      <c r="F58" s="255" t="s">
        <v>181</v>
      </c>
      <c r="G58" s="255" t="s">
        <v>181</v>
      </c>
      <c r="H58" s="256" t="s">
        <v>181</v>
      </c>
      <c r="I58" s="255" t="s">
        <v>181</v>
      </c>
      <c r="J58" s="255" t="s">
        <v>181</v>
      </c>
      <c r="K58" s="257" t="s">
        <v>181</v>
      </c>
    </row>
    <row r="59" spans="2:12" x14ac:dyDescent="0.25">
      <c r="G59" s="224"/>
      <c r="H59" s="227"/>
      <c r="I59" s="227"/>
    </row>
    <row r="60" spans="2:12" x14ac:dyDescent="0.25">
      <c r="G60" s="224"/>
      <c r="H60" s="227"/>
      <c r="I60" s="227"/>
    </row>
  </sheetData>
  <autoFilter ref="B6:K58" xr:uid="{E21AB1B7-AD78-4804-BC57-89B20034DEA0}"/>
  <mergeCells count="4">
    <mergeCell ref="B4:K4"/>
    <mergeCell ref="B3:K3"/>
    <mergeCell ref="B2:K2"/>
    <mergeCell ref="B5:K5"/>
  </mergeCells>
  <pageMargins left="0.7" right="0.7" top="0.75" bottom="0.75" header="0.3" footer="0.3"/>
  <pageSetup paperSize="9" scale="97" orientation="portrait" r:id="rId1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77"/>
  <sheetViews>
    <sheetView zoomScaleNormal="100" workbookViewId="0">
      <selection activeCell="L1" sqref="L1:L1048576"/>
    </sheetView>
  </sheetViews>
  <sheetFormatPr defaultRowHeight="12" customHeight="1" x14ac:dyDescent="0.2"/>
  <cols>
    <col min="1" max="1" width="9.140625" style="41"/>
    <col min="2" max="2" width="37.7109375" style="214" customWidth="1"/>
    <col min="3" max="3" width="0.140625" style="214" hidden="1" customWidth="1"/>
    <col min="4" max="6" width="9.140625" style="214" hidden="1" customWidth="1"/>
    <col min="7" max="7" width="0.28515625" style="214" hidden="1" customWidth="1"/>
    <col min="8" max="8" width="18.5703125" style="214" hidden="1" customWidth="1"/>
    <col min="9" max="9" width="15.42578125" style="214" customWidth="1"/>
    <col min="10" max="10" width="14.140625" style="214" customWidth="1"/>
    <col min="11" max="11" width="13.5703125" style="231" customWidth="1"/>
    <col min="12" max="16384" width="9.140625" style="41"/>
  </cols>
  <sheetData>
    <row r="1" spans="2:12" ht="12" customHeight="1" thickBot="1" x14ac:dyDescent="0.25">
      <c r="B1" s="41"/>
      <c r="C1" s="41"/>
      <c r="D1" s="41"/>
      <c r="E1" s="41"/>
      <c r="F1" s="41"/>
      <c r="G1" s="41"/>
      <c r="H1" s="41"/>
      <c r="I1" s="41"/>
      <c r="J1" s="41"/>
      <c r="K1" s="230"/>
    </row>
    <row r="2" spans="2:12" ht="12.75" x14ac:dyDescent="0.2">
      <c r="B2" s="199" t="s">
        <v>244</v>
      </c>
      <c r="C2" s="200"/>
      <c r="D2" s="200"/>
      <c r="E2" s="200"/>
      <c r="F2" s="200"/>
      <c r="G2" s="200"/>
      <c r="H2" s="200"/>
      <c r="I2" s="200"/>
      <c r="J2" s="200"/>
      <c r="K2" s="234"/>
    </row>
    <row r="3" spans="2:12" ht="12.75" x14ac:dyDescent="0.2">
      <c r="B3" s="240" t="str">
        <f>'TECHNICAL &amp; ENG.'!B3:K3</f>
        <v>Increase approximately  6%</v>
      </c>
      <c r="C3" s="220"/>
      <c r="D3" s="220"/>
      <c r="E3" s="220"/>
      <c r="F3" s="220"/>
      <c r="G3" s="220"/>
      <c r="H3" s="220"/>
      <c r="I3" s="220"/>
      <c r="J3" s="220"/>
      <c r="K3" s="241"/>
    </row>
    <row r="4" spans="2:12" ht="12.75" x14ac:dyDescent="0.2">
      <c r="B4" s="240" t="s">
        <v>5</v>
      </c>
      <c r="C4" s="220"/>
      <c r="D4" s="220"/>
      <c r="E4" s="220"/>
      <c r="F4" s="220"/>
      <c r="G4" s="220"/>
      <c r="H4" s="220"/>
      <c r="I4" s="220"/>
      <c r="J4" s="220"/>
      <c r="K4" s="241"/>
    </row>
    <row r="5" spans="2:12" ht="12" customHeight="1" x14ac:dyDescent="0.2">
      <c r="B5" s="273"/>
      <c r="C5" s="270"/>
      <c r="D5" s="270"/>
      <c r="E5" s="270"/>
      <c r="F5" s="270"/>
      <c r="G5" s="270"/>
      <c r="H5" s="270"/>
      <c r="I5" s="47"/>
      <c r="J5" s="47"/>
      <c r="K5" s="235"/>
    </row>
    <row r="6" spans="2:12" ht="38.25" x14ac:dyDescent="0.2">
      <c r="B6" s="122" t="s">
        <v>245</v>
      </c>
      <c r="C6" s="270"/>
      <c r="D6" s="270"/>
      <c r="E6" s="270"/>
      <c r="F6" s="270"/>
      <c r="G6" s="270"/>
      <c r="H6" s="270"/>
      <c r="I6" s="46" t="s">
        <v>249</v>
      </c>
      <c r="J6" s="60" t="s">
        <v>338</v>
      </c>
      <c r="K6" s="103" t="s">
        <v>392</v>
      </c>
    </row>
    <row r="7" spans="2:12" ht="12" customHeight="1" thickBot="1" x14ac:dyDescent="0.25">
      <c r="B7" s="274"/>
      <c r="C7" s="275"/>
      <c r="D7" s="275"/>
      <c r="E7" s="275"/>
      <c r="F7" s="275" t="s">
        <v>197</v>
      </c>
      <c r="G7" s="275" t="s">
        <v>197</v>
      </c>
      <c r="H7" s="275" t="s">
        <v>197</v>
      </c>
      <c r="I7" s="106" t="s">
        <v>197</v>
      </c>
      <c r="J7" s="106" t="s">
        <v>197</v>
      </c>
      <c r="K7" s="237"/>
    </row>
    <row r="8" spans="2:12" ht="12" customHeight="1" x14ac:dyDescent="0.2">
      <c r="B8" s="238" t="s">
        <v>38</v>
      </c>
      <c r="C8" s="271"/>
      <c r="D8" s="271"/>
      <c r="E8" s="271"/>
      <c r="F8" s="239"/>
      <c r="G8" s="239"/>
      <c r="H8" s="271"/>
      <c r="I8" s="83"/>
      <c r="J8" s="83"/>
      <c r="K8" s="272"/>
    </row>
    <row r="9" spans="2:12" ht="12" customHeight="1" x14ac:dyDescent="0.2">
      <c r="B9" s="114" t="s">
        <v>39</v>
      </c>
      <c r="C9" s="51">
        <v>9</v>
      </c>
      <c r="D9" s="46">
        <v>10</v>
      </c>
      <c r="E9" s="46">
        <v>10.6</v>
      </c>
      <c r="F9" s="82">
        <v>11.235999999999999</v>
      </c>
      <c r="G9" s="52">
        <v>11.9</v>
      </c>
      <c r="H9" s="52">
        <v>12.614000000000001</v>
      </c>
      <c r="I9" s="54">
        <v>13.445262600000001</v>
      </c>
      <c r="J9" s="63">
        <f>I9*106%</f>
        <v>14.251978356000002</v>
      </c>
      <c r="K9" s="235">
        <v>15.1</v>
      </c>
      <c r="L9" s="263"/>
    </row>
    <row r="10" spans="2:12" ht="12" customHeight="1" x14ac:dyDescent="0.2">
      <c r="B10" s="117" t="s">
        <v>40</v>
      </c>
      <c r="C10" s="47">
        <v>2.2000000000000002</v>
      </c>
      <c r="D10" s="46">
        <v>2.33</v>
      </c>
      <c r="E10" s="46">
        <v>2.4698000000000002</v>
      </c>
      <c r="F10" s="82">
        <v>2.6179880000000004</v>
      </c>
      <c r="G10" s="52">
        <v>2.8000000000000003</v>
      </c>
      <c r="H10" s="52">
        <v>2.9680000000000004</v>
      </c>
      <c r="I10" s="54">
        <v>3.1635912000000008</v>
      </c>
      <c r="J10" s="63">
        <f>I10*106%</f>
        <v>3.3534066720000011</v>
      </c>
      <c r="K10" s="235">
        <v>3.5546110723200015</v>
      </c>
      <c r="L10" s="263"/>
    </row>
    <row r="11" spans="2:12" ht="12" customHeight="1" x14ac:dyDescent="0.2">
      <c r="B11" s="116"/>
      <c r="C11" s="47"/>
      <c r="D11" s="46"/>
      <c r="E11" s="46"/>
      <c r="F11" s="82"/>
      <c r="G11" s="48"/>
      <c r="H11" s="52"/>
      <c r="I11" s="47"/>
      <c r="J11" s="47"/>
      <c r="K11" s="235"/>
    </row>
    <row r="12" spans="2:12" ht="12" customHeight="1" x14ac:dyDescent="0.2">
      <c r="B12" s="115" t="s">
        <v>214</v>
      </c>
      <c r="C12" s="43"/>
      <c r="D12" s="43"/>
      <c r="E12" s="43"/>
      <c r="F12" s="43"/>
      <c r="G12" s="43"/>
      <c r="H12" s="45" t="s">
        <v>197</v>
      </c>
      <c r="I12" s="47"/>
      <c r="J12" s="47"/>
      <c r="K12" s="235"/>
    </row>
    <row r="13" spans="2:12" ht="12" customHeight="1" x14ac:dyDescent="0.2">
      <c r="B13" s="116"/>
      <c r="C13" s="47"/>
      <c r="D13" s="47"/>
      <c r="E13" s="47"/>
      <c r="F13" s="47"/>
      <c r="G13" s="47"/>
      <c r="H13" s="47"/>
      <c r="I13" s="47"/>
      <c r="J13" s="47"/>
      <c r="K13" s="235"/>
    </row>
    <row r="14" spans="2:12" ht="12" customHeight="1" x14ac:dyDescent="0.2">
      <c r="B14" s="113" t="s">
        <v>223</v>
      </c>
      <c r="C14" s="47"/>
      <c r="D14" s="47"/>
      <c r="E14" s="47"/>
      <c r="F14" s="47"/>
      <c r="G14" s="47"/>
      <c r="H14" s="47"/>
      <c r="I14" s="47"/>
      <c r="J14" s="47"/>
      <c r="K14" s="235"/>
    </row>
    <row r="15" spans="2:12" ht="25.5" x14ac:dyDescent="0.2">
      <c r="B15" s="116" t="s">
        <v>224</v>
      </c>
      <c r="C15" s="47"/>
      <c r="D15" s="47"/>
      <c r="E15" s="47"/>
      <c r="F15" s="47"/>
      <c r="G15" s="47"/>
      <c r="H15" s="81" t="s">
        <v>216</v>
      </c>
      <c r="I15" s="47"/>
      <c r="J15" s="47"/>
      <c r="K15" s="235"/>
    </row>
    <row r="16" spans="2:12" ht="12" customHeight="1" x14ac:dyDescent="0.2">
      <c r="B16" s="116"/>
      <c r="C16" s="47"/>
      <c r="D16" s="47"/>
      <c r="E16" s="47"/>
      <c r="F16" s="47"/>
      <c r="G16" s="47"/>
      <c r="H16" s="81" t="s">
        <v>217</v>
      </c>
      <c r="I16" s="47"/>
      <c r="J16" s="47"/>
      <c r="K16" s="235"/>
    </row>
    <row r="17" spans="2:16" ht="25.5" x14ac:dyDescent="0.2">
      <c r="B17" s="114" t="s">
        <v>225</v>
      </c>
      <c r="C17" s="47"/>
      <c r="D17" s="47"/>
      <c r="E17" s="47"/>
      <c r="F17" s="47"/>
      <c r="G17" s="47"/>
      <c r="H17" s="81" t="s">
        <v>215</v>
      </c>
      <c r="I17" s="47"/>
      <c r="J17" s="47"/>
      <c r="K17" s="235"/>
    </row>
    <row r="18" spans="2:16" ht="25.5" x14ac:dyDescent="0.2">
      <c r="B18" s="114" t="s">
        <v>344</v>
      </c>
      <c r="C18" s="47"/>
      <c r="D18" s="47"/>
      <c r="E18" s="47"/>
      <c r="F18" s="47"/>
      <c r="G18" s="47"/>
      <c r="H18" s="54">
        <v>13961.482456140351</v>
      </c>
      <c r="I18" s="54">
        <v>14881.544150000002</v>
      </c>
      <c r="J18" s="63">
        <f t="shared" ref="J18:J31" si="0">I18*106%</f>
        <v>15774.436799000003</v>
      </c>
      <c r="K18" s="235">
        <v>16720.903006940003</v>
      </c>
      <c r="L18" s="263"/>
      <c r="M18" s="56"/>
      <c r="O18" s="56"/>
      <c r="P18" s="56"/>
    </row>
    <row r="19" spans="2:16" ht="12" customHeight="1" x14ac:dyDescent="0.2">
      <c r="B19" s="116" t="s">
        <v>226</v>
      </c>
      <c r="C19" s="47"/>
      <c r="D19" s="47"/>
      <c r="E19" s="47"/>
      <c r="F19" s="47"/>
      <c r="G19" s="47"/>
      <c r="H19" s="54"/>
      <c r="I19" s="54">
        <v>0</v>
      </c>
      <c r="J19" s="63">
        <f t="shared" si="0"/>
        <v>0</v>
      </c>
      <c r="K19" s="235">
        <v>0</v>
      </c>
      <c r="M19" s="56"/>
    </row>
    <row r="20" spans="2:16" ht="12" customHeight="1" x14ac:dyDescent="0.2">
      <c r="B20" s="117" t="s">
        <v>227</v>
      </c>
      <c r="C20" s="47"/>
      <c r="D20" s="47"/>
      <c r="E20" s="47"/>
      <c r="F20" s="47"/>
      <c r="G20" s="47"/>
      <c r="H20" s="54">
        <v>2450.8771929824561</v>
      </c>
      <c r="I20" s="54">
        <v>2612.3900000000003</v>
      </c>
      <c r="J20" s="63">
        <f t="shared" si="0"/>
        <v>2769.1334000000006</v>
      </c>
      <c r="K20" s="235">
        <v>2935.3</v>
      </c>
      <c r="L20" s="263"/>
      <c r="M20" s="56"/>
    </row>
    <row r="21" spans="2:16" ht="12" customHeight="1" x14ac:dyDescent="0.2">
      <c r="B21" s="117" t="s">
        <v>228</v>
      </c>
      <c r="C21" s="47"/>
      <c r="D21" s="47"/>
      <c r="E21" s="47"/>
      <c r="F21" s="47"/>
      <c r="G21" s="47"/>
      <c r="H21" s="54">
        <v>1962.2807017543857</v>
      </c>
      <c r="I21" s="54">
        <v>2091.5949999999998</v>
      </c>
      <c r="J21" s="63">
        <f t="shared" si="0"/>
        <v>2217.0906999999997</v>
      </c>
      <c r="K21" s="235">
        <v>2350.1161419999999</v>
      </c>
      <c r="L21" s="263"/>
      <c r="M21" s="56"/>
    </row>
    <row r="22" spans="2:16" ht="12" customHeight="1" x14ac:dyDescent="0.2">
      <c r="B22" s="117" t="s">
        <v>229</v>
      </c>
      <c r="C22" s="47"/>
      <c r="D22" s="47"/>
      <c r="E22" s="47"/>
      <c r="F22" s="47"/>
      <c r="G22" s="47"/>
      <c r="H22" s="54">
        <v>3678.0701754385964</v>
      </c>
      <c r="I22" s="54">
        <v>3920.4549999999999</v>
      </c>
      <c r="J22" s="63">
        <f t="shared" si="0"/>
        <v>4155.6823000000004</v>
      </c>
      <c r="K22" s="235">
        <v>4405.0232380000007</v>
      </c>
      <c r="L22" s="263"/>
      <c r="M22" s="56"/>
    </row>
    <row r="23" spans="2:16" ht="12" customHeight="1" x14ac:dyDescent="0.2">
      <c r="B23" s="117" t="s">
        <v>230</v>
      </c>
      <c r="C23" s="47"/>
      <c r="D23" s="47"/>
      <c r="E23" s="47"/>
      <c r="F23" s="47"/>
      <c r="G23" s="47"/>
      <c r="H23" s="54">
        <v>7357.894736842105</v>
      </c>
      <c r="I23" s="54">
        <v>7842.7800000000007</v>
      </c>
      <c r="J23" s="63">
        <f t="shared" si="0"/>
        <v>8313.3468000000012</v>
      </c>
      <c r="K23" s="235">
        <v>8812.1476080000011</v>
      </c>
      <c r="L23" s="263"/>
      <c r="M23" s="56"/>
    </row>
    <row r="24" spans="2:16" ht="12" customHeight="1" x14ac:dyDescent="0.2">
      <c r="B24" s="117" t="s">
        <v>231</v>
      </c>
      <c r="C24" s="47"/>
      <c r="D24" s="47"/>
      <c r="E24" s="47"/>
      <c r="F24" s="47"/>
      <c r="G24" s="47"/>
      <c r="H24" s="54">
        <v>9808.7719298245611</v>
      </c>
      <c r="I24" s="54">
        <v>10455.17</v>
      </c>
      <c r="J24" s="63">
        <f t="shared" si="0"/>
        <v>11082.4802</v>
      </c>
      <c r="K24" s="235">
        <v>11747.429012000001</v>
      </c>
      <c r="L24" s="263"/>
      <c r="M24" s="56"/>
    </row>
    <row r="25" spans="2:16" ht="12" customHeight="1" x14ac:dyDescent="0.2">
      <c r="B25" s="117" t="s">
        <v>232</v>
      </c>
      <c r="C25" s="47"/>
      <c r="D25" s="47"/>
      <c r="E25" s="47"/>
      <c r="F25" s="47"/>
      <c r="G25" s="47"/>
      <c r="H25" s="54">
        <v>12261.403508771929</v>
      </c>
      <c r="I25" s="54">
        <v>13069.43</v>
      </c>
      <c r="J25" s="63">
        <f t="shared" si="0"/>
        <v>13853.595800000001</v>
      </c>
      <c r="K25" s="235">
        <v>14684.8</v>
      </c>
      <c r="L25" s="263"/>
      <c r="M25" s="56"/>
    </row>
    <row r="26" spans="2:16" ht="38.25" x14ac:dyDescent="0.2">
      <c r="B26" s="114" t="s">
        <v>233</v>
      </c>
      <c r="C26" s="47"/>
      <c r="D26" s="47"/>
      <c r="E26" s="47"/>
      <c r="F26" s="47"/>
      <c r="G26" s="47"/>
      <c r="H26" s="54">
        <v>543.85964912280701</v>
      </c>
      <c r="I26" s="54">
        <v>579.70000000000005</v>
      </c>
      <c r="J26" s="63">
        <f t="shared" si="0"/>
        <v>614.48200000000008</v>
      </c>
      <c r="K26" s="235">
        <v>651.35092000000009</v>
      </c>
      <c r="L26" s="263"/>
      <c r="M26" s="56"/>
    </row>
    <row r="27" spans="2:16" ht="25.5" x14ac:dyDescent="0.2">
      <c r="B27" s="114" t="s">
        <v>234</v>
      </c>
      <c r="C27" s="47"/>
      <c r="D27" s="47"/>
      <c r="E27" s="47"/>
      <c r="F27" s="47"/>
      <c r="G27" s="47"/>
      <c r="H27" s="54">
        <v>1539.4736842105262</v>
      </c>
      <c r="I27" s="54">
        <v>1640.925</v>
      </c>
      <c r="J27" s="63">
        <f t="shared" si="0"/>
        <v>1739.3805</v>
      </c>
      <c r="K27" s="235">
        <v>1843.75</v>
      </c>
      <c r="L27" s="263"/>
      <c r="M27" s="56"/>
    </row>
    <row r="28" spans="2:16" ht="12" customHeight="1" x14ac:dyDescent="0.2">
      <c r="B28" s="116" t="s">
        <v>235</v>
      </c>
      <c r="C28" s="47"/>
      <c r="D28" s="47"/>
      <c r="E28" s="47"/>
      <c r="F28" s="47"/>
      <c r="G28" s="47"/>
      <c r="H28" s="47"/>
      <c r="I28" s="54">
        <v>0</v>
      </c>
      <c r="J28" s="63">
        <f t="shared" si="0"/>
        <v>0</v>
      </c>
      <c r="K28" s="235">
        <v>0</v>
      </c>
      <c r="M28" s="56"/>
    </row>
    <row r="29" spans="2:16" ht="12" customHeight="1" x14ac:dyDescent="0.2">
      <c r="B29" s="116" t="s">
        <v>236</v>
      </c>
      <c r="C29" s="47"/>
      <c r="D29" s="47"/>
      <c r="E29" s="47"/>
      <c r="F29" s="47"/>
      <c r="G29" s="47"/>
      <c r="H29" s="54">
        <v>1341.2280701754385</v>
      </c>
      <c r="I29" s="54">
        <v>1429.615</v>
      </c>
      <c r="J29" s="63">
        <f t="shared" si="0"/>
        <v>1515.3919000000001</v>
      </c>
      <c r="K29" s="235">
        <v>1606.3</v>
      </c>
      <c r="L29" s="263"/>
      <c r="M29" s="56"/>
    </row>
    <row r="30" spans="2:16" ht="25.5" x14ac:dyDescent="0.2">
      <c r="B30" s="114" t="s">
        <v>237</v>
      </c>
      <c r="C30" s="47"/>
      <c r="D30" s="47"/>
      <c r="E30" s="47"/>
      <c r="F30" s="47"/>
      <c r="G30" s="47"/>
      <c r="H30" s="54">
        <v>121.92982456140351</v>
      </c>
      <c r="I30" s="54">
        <v>129.965</v>
      </c>
      <c r="J30" s="63">
        <f t="shared" si="0"/>
        <v>137.7629</v>
      </c>
      <c r="K30" s="235">
        <v>146</v>
      </c>
      <c r="L30" s="263"/>
      <c r="M30" s="56"/>
    </row>
    <row r="31" spans="2:16" ht="25.5" x14ac:dyDescent="0.2">
      <c r="B31" s="114" t="s">
        <v>238</v>
      </c>
      <c r="C31" s="47"/>
      <c r="D31" s="47"/>
      <c r="E31" s="47"/>
      <c r="F31" s="47"/>
      <c r="G31" s="47"/>
      <c r="H31" s="54">
        <v>11095.614035087719</v>
      </c>
      <c r="I31" s="54">
        <v>11826.815000000001</v>
      </c>
      <c r="J31" s="63">
        <f t="shared" si="0"/>
        <v>12536.423900000002</v>
      </c>
      <c r="K31" s="235">
        <v>13288.6</v>
      </c>
      <c r="L31" s="263"/>
      <c r="M31" s="56"/>
    </row>
    <row r="32" spans="2:16" ht="12" customHeight="1" x14ac:dyDescent="0.2">
      <c r="B32" s="116"/>
      <c r="C32" s="47"/>
      <c r="D32" s="47"/>
      <c r="E32" s="47"/>
      <c r="F32" s="47"/>
      <c r="G32" s="47"/>
      <c r="H32" s="54"/>
      <c r="I32" s="47"/>
      <c r="J32" s="52"/>
      <c r="K32" s="235"/>
      <c r="M32" s="56"/>
    </row>
    <row r="33" spans="2:13" ht="12" customHeight="1" x14ac:dyDescent="0.2">
      <c r="B33" s="116"/>
      <c r="C33" s="47"/>
      <c r="D33" s="47"/>
      <c r="E33" s="47"/>
      <c r="F33" s="47"/>
      <c r="G33" s="47"/>
      <c r="H33" s="54"/>
      <c r="I33" s="47"/>
      <c r="J33" s="52"/>
      <c r="K33" s="235"/>
      <c r="M33" s="56"/>
    </row>
    <row r="34" spans="2:13" ht="25.5" x14ac:dyDescent="0.2">
      <c r="B34" s="114" t="s">
        <v>239</v>
      </c>
      <c r="C34" s="47"/>
      <c r="D34" s="47"/>
      <c r="E34" s="47"/>
      <c r="F34" s="47"/>
      <c r="G34" s="47"/>
      <c r="H34" s="54">
        <v>465.78947368421052</v>
      </c>
      <c r="I34" s="54">
        <v>496.48500000000001</v>
      </c>
      <c r="J34" s="63">
        <f t="shared" ref="J34:J35" si="1">I34*106%</f>
        <v>526.27410000000009</v>
      </c>
      <c r="K34" s="235">
        <v>557.85054600000012</v>
      </c>
      <c r="M34" s="56"/>
    </row>
    <row r="35" spans="2:13" ht="12" customHeight="1" x14ac:dyDescent="0.2">
      <c r="B35" s="116" t="s">
        <v>240</v>
      </c>
      <c r="C35" s="47"/>
      <c r="D35" s="47"/>
      <c r="E35" s="47"/>
      <c r="F35" s="47"/>
      <c r="G35" s="47"/>
      <c r="H35" s="54">
        <v>4466.6666666666661</v>
      </c>
      <c r="I35" s="54">
        <v>4761.0199999999995</v>
      </c>
      <c r="J35" s="63">
        <f t="shared" si="1"/>
        <v>5046.6812</v>
      </c>
      <c r="K35" s="235">
        <v>5349.5</v>
      </c>
      <c r="M35" s="56"/>
    </row>
    <row r="36" spans="2:13" ht="12" customHeight="1" x14ac:dyDescent="0.2">
      <c r="B36" s="116"/>
      <c r="C36" s="47"/>
      <c r="D36" s="47"/>
      <c r="E36" s="47"/>
      <c r="F36" s="47"/>
      <c r="G36" s="47"/>
      <c r="H36" s="54"/>
      <c r="I36" s="47"/>
      <c r="J36" s="52"/>
      <c r="K36" s="235"/>
      <c r="M36" s="56"/>
    </row>
    <row r="37" spans="2:13" ht="12" customHeight="1" x14ac:dyDescent="0.2">
      <c r="B37" s="236" t="s">
        <v>218</v>
      </c>
      <c r="C37" s="232"/>
      <c r="D37" s="232"/>
      <c r="E37" s="232"/>
      <c r="F37" s="232"/>
      <c r="G37" s="232"/>
      <c r="H37" s="232"/>
      <c r="I37" s="47"/>
      <c r="J37" s="52"/>
      <c r="K37" s="235"/>
      <c r="M37" s="56"/>
    </row>
    <row r="38" spans="2:13" ht="12" customHeight="1" x14ac:dyDescent="0.2">
      <c r="B38" s="118" t="s">
        <v>345</v>
      </c>
      <c r="C38" s="47"/>
      <c r="D38" s="47"/>
      <c r="E38" s="47"/>
      <c r="F38" s="47"/>
      <c r="G38" s="47"/>
      <c r="H38" s="84">
        <v>1286.2982456140351</v>
      </c>
      <c r="I38" s="54">
        <v>1371.0653</v>
      </c>
      <c r="J38" s="63">
        <f t="shared" ref="J38:K44" si="2">I38*106%</f>
        <v>1453.3292180000001</v>
      </c>
      <c r="K38" s="235">
        <v>1540.55</v>
      </c>
      <c r="M38" s="56"/>
    </row>
    <row r="39" spans="2:13" ht="12" customHeight="1" x14ac:dyDescent="0.2">
      <c r="B39" s="118" t="s">
        <v>346</v>
      </c>
      <c r="C39" s="47"/>
      <c r="D39" s="47"/>
      <c r="E39" s="47"/>
      <c r="F39" s="47"/>
      <c r="G39" s="47"/>
      <c r="H39" s="84">
        <v>1286.2982456140351</v>
      </c>
      <c r="I39" s="54">
        <v>1371.0653</v>
      </c>
      <c r="J39" s="63">
        <f t="shared" si="2"/>
        <v>1453.3292180000001</v>
      </c>
      <c r="K39" s="235">
        <v>1540.55</v>
      </c>
      <c r="M39" s="56"/>
    </row>
    <row r="40" spans="2:13" ht="12" customHeight="1" x14ac:dyDescent="0.2">
      <c r="B40" s="118" t="s">
        <v>347</v>
      </c>
      <c r="C40" s="47"/>
      <c r="D40" s="47"/>
      <c r="E40" s="47"/>
      <c r="F40" s="47"/>
      <c r="G40" s="47"/>
      <c r="H40" s="84">
        <v>1286.2982456140351</v>
      </c>
      <c r="I40" s="54">
        <v>1371.0653</v>
      </c>
      <c r="J40" s="63">
        <f t="shared" si="2"/>
        <v>1453.3292180000001</v>
      </c>
      <c r="K40" s="235">
        <v>1540.55</v>
      </c>
      <c r="M40" s="56"/>
    </row>
    <row r="41" spans="2:13" ht="12" customHeight="1" x14ac:dyDescent="0.2">
      <c r="B41" s="118" t="s">
        <v>242</v>
      </c>
      <c r="C41" s="47"/>
      <c r="D41" s="47"/>
      <c r="E41" s="47"/>
      <c r="F41" s="47"/>
      <c r="G41" s="47"/>
      <c r="H41" s="84">
        <v>1286.2982456140351</v>
      </c>
      <c r="I41" s="54">
        <v>1371.0653</v>
      </c>
      <c r="J41" s="63">
        <f t="shared" si="2"/>
        <v>1453.3292180000001</v>
      </c>
      <c r="K41" s="235">
        <v>1540.55</v>
      </c>
      <c r="M41" s="56"/>
    </row>
    <row r="42" spans="2:13" ht="12" customHeight="1" x14ac:dyDescent="0.2">
      <c r="B42" s="118" t="s">
        <v>348</v>
      </c>
      <c r="C42" s="47"/>
      <c r="D42" s="47"/>
      <c r="E42" s="47"/>
      <c r="F42" s="47"/>
      <c r="G42" s="47"/>
      <c r="H42" s="84">
        <v>543.85964912280701</v>
      </c>
      <c r="I42" s="54">
        <v>579.70000000000005</v>
      </c>
      <c r="J42" s="63">
        <f t="shared" si="2"/>
        <v>614.48200000000008</v>
      </c>
      <c r="K42" s="235">
        <v>651.35092000000009</v>
      </c>
      <c r="M42" s="56"/>
    </row>
    <row r="43" spans="2:13" ht="12" customHeight="1" x14ac:dyDescent="0.2">
      <c r="B43" s="119" t="s">
        <v>349</v>
      </c>
      <c r="C43" s="47"/>
      <c r="D43" s="47"/>
      <c r="E43" s="47"/>
      <c r="F43" s="47"/>
      <c r="G43" s="47"/>
      <c r="H43" s="84">
        <v>403.50877192982455</v>
      </c>
      <c r="I43" s="54">
        <v>430.1</v>
      </c>
      <c r="J43" s="63">
        <f t="shared" si="2"/>
        <v>455.90600000000006</v>
      </c>
      <c r="K43" s="235">
        <v>483.25</v>
      </c>
      <c r="M43" s="56"/>
    </row>
    <row r="44" spans="2:13" ht="12" customHeight="1" x14ac:dyDescent="0.2">
      <c r="B44" s="119" t="s">
        <v>243</v>
      </c>
      <c r="C44" s="47"/>
      <c r="D44" s="47"/>
      <c r="E44" s="47"/>
      <c r="F44" s="47"/>
      <c r="G44" s="47"/>
      <c r="H44" s="84">
        <v>1286.2982456140351</v>
      </c>
      <c r="I44" s="54">
        <v>1371.0653</v>
      </c>
      <c r="J44" s="63">
        <f t="shared" si="2"/>
        <v>1453.3292180000001</v>
      </c>
      <c r="K44" s="235">
        <v>1540.55</v>
      </c>
      <c r="M44" s="56"/>
    </row>
    <row r="45" spans="2:13" ht="12" customHeight="1" x14ac:dyDescent="0.2">
      <c r="B45" s="119"/>
      <c r="C45" s="47"/>
      <c r="D45" s="47"/>
      <c r="E45" s="47"/>
      <c r="F45" s="47"/>
      <c r="G45" s="47"/>
      <c r="H45" s="84"/>
      <c r="I45" s="47"/>
      <c r="J45" s="52"/>
      <c r="K45" s="235"/>
      <c r="M45" s="56"/>
    </row>
    <row r="46" spans="2:13" ht="12" customHeight="1" x14ac:dyDescent="0.2">
      <c r="B46" s="119" t="s">
        <v>350</v>
      </c>
      <c r="C46" s="47"/>
      <c r="D46" s="47"/>
      <c r="E46" s="47"/>
      <c r="F46" s="47"/>
      <c r="G46" s="47"/>
      <c r="H46" s="84"/>
      <c r="I46" s="47"/>
      <c r="J46" s="52"/>
      <c r="K46" s="235"/>
      <c r="M46" s="56"/>
    </row>
    <row r="47" spans="2:13" ht="12" customHeight="1" x14ac:dyDescent="0.2">
      <c r="B47" s="120"/>
      <c r="C47" s="47"/>
      <c r="D47" s="47"/>
      <c r="E47" s="47"/>
      <c r="F47" s="47"/>
      <c r="G47" s="47"/>
      <c r="H47" s="85"/>
      <c r="I47" s="47"/>
      <c r="J47" s="52"/>
      <c r="K47" s="235"/>
      <c r="M47" s="56"/>
    </row>
    <row r="48" spans="2:13" ht="12" customHeight="1" x14ac:dyDescent="0.2">
      <c r="B48" s="118" t="s">
        <v>351</v>
      </c>
      <c r="C48" s="47"/>
      <c r="D48" s="47"/>
      <c r="E48" s="47"/>
      <c r="F48" s="47"/>
      <c r="G48" s="47"/>
      <c r="H48" s="84">
        <v>2406.1403508771928</v>
      </c>
      <c r="I48" s="54">
        <v>2564.7049999999999</v>
      </c>
      <c r="J48" s="63">
        <f>I48*106%</f>
        <v>2718.5873000000001</v>
      </c>
      <c r="K48" s="235">
        <v>2881.7025380000005</v>
      </c>
      <c r="M48" s="56"/>
    </row>
    <row r="49" spans="2:13" ht="12" customHeight="1" x14ac:dyDescent="0.2">
      <c r="B49" s="118"/>
      <c r="C49" s="47"/>
      <c r="D49" s="47"/>
      <c r="E49" s="47"/>
      <c r="F49" s="47"/>
      <c r="G49" s="47"/>
      <c r="H49" s="85"/>
      <c r="I49" s="47"/>
      <c r="J49" s="52"/>
      <c r="K49" s="235"/>
      <c r="M49" s="56"/>
    </row>
    <row r="50" spans="2:13" ht="12" customHeight="1" x14ac:dyDescent="0.2">
      <c r="B50" s="118" t="s">
        <v>352</v>
      </c>
      <c r="C50" s="47"/>
      <c r="D50" s="47"/>
      <c r="E50" s="47"/>
      <c r="F50" s="47"/>
      <c r="G50" s="47"/>
      <c r="H50" s="84">
        <v>403.50877192982455</v>
      </c>
      <c r="I50" s="54">
        <v>430.1</v>
      </c>
      <c r="J50" s="63">
        <f t="shared" ref="J50:K53" si="3">I50*106%</f>
        <v>455.90600000000006</v>
      </c>
      <c r="K50" s="235">
        <v>483.25</v>
      </c>
      <c r="M50" s="56"/>
    </row>
    <row r="51" spans="2:13" ht="12" customHeight="1" x14ac:dyDescent="0.2">
      <c r="B51" s="118" t="s">
        <v>353</v>
      </c>
      <c r="C51" s="47"/>
      <c r="D51" s="47"/>
      <c r="E51" s="47"/>
      <c r="F51" s="47"/>
      <c r="G51" s="47"/>
      <c r="H51" s="84">
        <v>782.45614035087715</v>
      </c>
      <c r="I51" s="54">
        <v>834.02</v>
      </c>
      <c r="J51" s="63">
        <f t="shared" si="3"/>
        <v>884.06119999999999</v>
      </c>
      <c r="K51" s="235">
        <v>937.104872</v>
      </c>
      <c r="M51" s="56"/>
    </row>
    <row r="52" spans="2:13" ht="12" customHeight="1" x14ac:dyDescent="0.2">
      <c r="B52" s="118" t="s">
        <v>354</v>
      </c>
      <c r="C52" s="47"/>
      <c r="D52" s="47"/>
      <c r="E52" s="47"/>
      <c r="F52" s="47"/>
      <c r="G52" s="47"/>
      <c r="H52" s="84">
        <v>1403.5087719298244</v>
      </c>
      <c r="I52" s="54">
        <v>1496</v>
      </c>
      <c r="J52" s="63">
        <f t="shared" si="3"/>
        <v>1585.76</v>
      </c>
      <c r="K52" s="235">
        <v>1680.9</v>
      </c>
      <c r="M52" s="56"/>
    </row>
    <row r="53" spans="2:13" ht="12" customHeight="1" x14ac:dyDescent="0.2">
      <c r="B53" s="120" t="s">
        <v>355</v>
      </c>
      <c r="C53" s="47"/>
      <c r="D53" s="47"/>
      <c r="E53" s="47"/>
      <c r="F53" s="47"/>
      <c r="G53" s="47"/>
      <c r="H53" s="84">
        <v>675.43859649122805</v>
      </c>
      <c r="I53" s="54">
        <v>719.95</v>
      </c>
      <c r="J53" s="63">
        <f t="shared" si="3"/>
        <v>763.14700000000005</v>
      </c>
      <c r="K53" s="235">
        <v>808.95</v>
      </c>
      <c r="M53" s="56"/>
    </row>
    <row r="54" spans="2:13" ht="36" customHeight="1" x14ac:dyDescent="0.2">
      <c r="B54" s="118" t="s">
        <v>356</v>
      </c>
      <c r="C54" s="47"/>
      <c r="D54" s="47"/>
      <c r="E54" s="47"/>
      <c r="F54" s="47"/>
      <c r="G54" s="47"/>
      <c r="H54" s="90" t="s">
        <v>219</v>
      </c>
      <c r="I54" s="86" t="s">
        <v>219</v>
      </c>
      <c r="J54" s="90" t="s">
        <v>219</v>
      </c>
      <c r="K54" s="121" t="s">
        <v>219</v>
      </c>
      <c r="M54" s="56"/>
    </row>
    <row r="55" spans="2:13" ht="12" customHeight="1" x14ac:dyDescent="0.2">
      <c r="B55" s="122" t="s">
        <v>220</v>
      </c>
      <c r="C55" s="47"/>
      <c r="D55" s="47"/>
      <c r="E55" s="47"/>
      <c r="F55" s="47"/>
      <c r="G55" s="47"/>
      <c r="H55" s="65"/>
      <c r="I55" s="47"/>
      <c r="J55" s="52"/>
      <c r="K55" s="235"/>
      <c r="M55" s="56"/>
    </row>
    <row r="56" spans="2:13" ht="12" customHeight="1" x14ac:dyDescent="0.2">
      <c r="B56" s="119" t="s">
        <v>357</v>
      </c>
      <c r="C56" s="47"/>
      <c r="D56" s="47"/>
      <c r="E56" s="47"/>
      <c r="F56" s="47"/>
      <c r="G56" s="47"/>
      <c r="H56" s="87">
        <v>1039.4736842105262</v>
      </c>
      <c r="I56" s="54">
        <v>1107.9749999999999</v>
      </c>
      <c r="J56" s="63">
        <f>I56*106%</f>
        <v>1174.4534999999998</v>
      </c>
      <c r="K56" s="235">
        <v>1244.9000000000001</v>
      </c>
      <c r="M56" s="56"/>
    </row>
    <row r="57" spans="2:13" ht="12" customHeight="1" x14ac:dyDescent="0.2">
      <c r="B57" s="119" t="s">
        <v>358</v>
      </c>
      <c r="C57" s="47"/>
      <c r="D57" s="47"/>
      <c r="E57" s="47"/>
      <c r="F57" s="47"/>
      <c r="G57" s="47"/>
      <c r="H57" s="88"/>
      <c r="I57" s="47"/>
      <c r="J57" s="52"/>
      <c r="K57" s="235"/>
      <c r="M57" s="56"/>
    </row>
    <row r="58" spans="2:13" ht="12" customHeight="1" x14ac:dyDescent="0.2">
      <c r="B58" s="123" t="s">
        <v>221</v>
      </c>
      <c r="C58" s="47"/>
      <c r="D58" s="47"/>
      <c r="E58" s="47"/>
      <c r="F58" s="47"/>
      <c r="G58" s="47"/>
      <c r="H58" s="84">
        <v>103.09649122807016</v>
      </c>
      <c r="I58" s="54">
        <v>109.89054999999999</v>
      </c>
      <c r="J58" s="63">
        <f>I58*106%</f>
        <v>116.48398299999999</v>
      </c>
      <c r="K58" s="235">
        <v>123.5</v>
      </c>
      <c r="M58" s="56"/>
    </row>
    <row r="59" spans="2:13" ht="25.5" x14ac:dyDescent="0.2">
      <c r="B59" s="123" t="s">
        <v>241</v>
      </c>
      <c r="C59" s="47"/>
      <c r="D59" s="47"/>
      <c r="E59" s="47"/>
      <c r="F59" s="47"/>
      <c r="G59" s="47"/>
      <c r="H59" s="91">
        <v>103.09649122807016</v>
      </c>
      <c r="I59" s="58">
        <v>109.89054999999999</v>
      </c>
      <c r="J59" s="233">
        <f t="shared" ref="J59:J65" si="4">I59*106%</f>
        <v>116.48398299999999</v>
      </c>
      <c r="K59" s="235">
        <v>123.5</v>
      </c>
      <c r="M59" s="56"/>
    </row>
    <row r="60" spans="2:13" ht="38.25" x14ac:dyDescent="0.2">
      <c r="B60" s="123" t="s">
        <v>359</v>
      </c>
      <c r="C60" s="47"/>
      <c r="D60" s="47"/>
      <c r="E60" s="47"/>
      <c r="F60" s="47"/>
      <c r="G60" s="47"/>
      <c r="H60" s="91">
        <v>1551.7543859649122</v>
      </c>
      <c r="I60" s="58">
        <v>1654.0150000000001</v>
      </c>
      <c r="J60" s="233">
        <f t="shared" si="4"/>
        <v>1753.2559000000001</v>
      </c>
      <c r="K60" s="235">
        <v>1858.4512540000003</v>
      </c>
      <c r="M60" s="56"/>
    </row>
    <row r="61" spans="2:13" ht="25.5" x14ac:dyDescent="0.2">
      <c r="B61" s="123" t="s">
        <v>360</v>
      </c>
      <c r="C61" s="47"/>
      <c r="D61" s="47"/>
      <c r="E61" s="47"/>
      <c r="F61" s="47"/>
      <c r="G61" s="47"/>
      <c r="H61" s="84">
        <v>225.43859649122805</v>
      </c>
      <c r="I61" s="54">
        <v>240.29499999999999</v>
      </c>
      <c r="J61" s="63">
        <f t="shared" si="4"/>
        <v>254.71270000000001</v>
      </c>
      <c r="K61" s="235">
        <v>269.99546200000003</v>
      </c>
      <c r="M61" s="56"/>
    </row>
    <row r="62" spans="2:13" ht="12" customHeight="1" x14ac:dyDescent="0.2">
      <c r="B62" s="124" t="s">
        <v>361</v>
      </c>
      <c r="C62" s="47"/>
      <c r="D62" s="47"/>
      <c r="E62" s="47"/>
      <c r="F62" s="47"/>
      <c r="G62" s="47"/>
      <c r="H62" s="84">
        <v>142.98245614035088</v>
      </c>
      <c r="I62" s="54">
        <v>152.405</v>
      </c>
      <c r="J62" s="63">
        <f t="shared" si="4"/>
        <v>161.54930000000002</v>
      </c>
      <c r="K62" s="235">
        <v>171.25</v>
      </c>
      <c r="M62" s="56"/>
    </row>
    <row r="63" spans="2:13" ht="12" customHeight="1" x14ac:dyDescent="0.2">
      <c r="B63" s="124" t="s">
        <v>362</v>
      </c>
      <c r="C63" s="47"/>
      <c r="D63" s="47"/>
      <c r="E63" s="47"/>
      <c r="F63" s="47"/>
      <c r="G63" s="47"/>
      <c r="H63" s="84"/>
      <c r="I63" s="47"/>
      <c r="J63" s="47"/>
      <c r="K63" s="203"/>
      <c r="M63" s="56"/>
    </row>
    <row r="64" spans="2:13" ht="12.75" x14ac:dyDescent="0.2">
      <c r="B64" s="125" t="s">
        <v>363</v>
      </c>
      <c r="C64" s="47"/>
      <c r="D64" s="47"/>
      <c r="E64" s="47"/>
      <c r="F64" s="47"/>
      <c r="G64" s="47"/>
      <c r="H64" s="84">
        <v>1397.3684210526314</v>
      </c>
      <c r="I64" s="54">
        <v>1489.4549999999999</v>
      </c>
      <c r="J64" s="63">
        <f t="shared" si="4"/>
        <v>1578.8223</v>
      </c>
      <c r="K64" s="235">
        <v>1673.5516380000001</v>
      </c>
      <c r="M64" s="56"/>
    </row>
    <row r="65" spans="2:13" ht="12" customHeight="1" x14ac:dyDescent="0.2">
      <c r="B65" s="118" t="s">
        <v>364</v>
      </c>
      <c r="C65" s="47"/>
      <c r="D65" s="47"/>
      <c r="E65" s="47"/>
      <c r="F65" s="47"/>
      <c r="G65" s="47"/>
      <c r="H65" s="84">
        <v>2515.7894736842104</v>
      </c>
      <c r="I65" s="54">
        <v>2681.58</v>
      </c>
      <c r="J65" s="63">
        <f t="shared" si="4"/>
        <v>2842.4748</v>
      </c>
      <c r="K65" s="235">
        <v>3013</v>
      </c>
      <c r="M65" s="56"/>
    </row>
    <row r="66" spans="2:13" ht="12" customHeight="1" x14ac:dyDescent="0.2">
      <c r="B66" s="116"/>
      <c r="C66" s="47"/>
      <c r="D66" s="47"/>
      <c r="E66" s="47"/>
      <c r="F66" s="47"/>
      <c r="G66" s="47"/>
      <c r="H66" s="54"/>
      <c r="I66" s="47"/>
      <c r="J66" s="52"/>
      <c r="K66" s="235"/>
      <c r="M66" s="56"/>
    </row>
    <row r="67" spans="2:13" ht="12" customHeight="1" x14ac:dyDescent="0.2">
      <c r="B67" s="126"/>
      <c r="C67" s="47"/>
      <c r="D67" s="47"/>
      <c r="E67" s="47"/>
      <c r="F67" s="47"/>
      <c r="G67" s="47"/>
      <c r="H67" s="54"/>
      <c r="I67" s="47"/>
      <c r="J67" s="52"/>
      <c r="K67" s="235"/>
      <c r="M67" s="56"/>
    </row>
    <row r="68" spans="2:13" ht="12" customHeight="1" x14ac:dyDescent="0.2">
      <c r="B68" s="118" t="s">
        <v>365</v>
      </c>
      <c r="C68" s="47"/>
      <c r="D68" s="47"/>
      <c r="E68" s="47"/>
      <c r="F68" s="47"/>
      <c r="G68" s="47"/>
      <c r="H68" s="84">
        <v>2200.8771929824561</v>
      </c>
      <c r="I68" s="54">
        <v>2345.915</v>
      </c>
      <c r="J68" s="63">
        <f t="shared" ref="J68:K69" si="5">I68*106%</f>
        <v>2486.6698999999999</v>
      </c>
      <c r="K68" s="235">
        <v>2635.9</v>
      </c>
      <c r="M68" s="56"/>
    </row>
    <row r="69" spans="2:13" ht="12" customHeight="1" x14ac:dyDescent="0.2">
      <c r="B69" s="119" t="s">
        <v>366</v>
      </c>
      <c r="C69" s="47"/>
      <c r="D69" s="47"/>
      <c r="E69" s="47"/>
      <c r="F69" s="47"/>
      <c r="G69" s="47"/>
      <c r="H69" s="84">
        <v>3053.5087719298244</v>
      </c>
      <c r="I69" s="54">
        <v>3254.7350000000001</v>
      </c>
      <c r="J69" s="63">
        <f t="shared" si="5"/>
        <v>3450.0191000000004</v>
      </c>
      <c r="K69" s="235">
        <v>3657</v>
      </c>
      <c r="M69" s="56"/>
    </row>
    <row r="70" spans="2:13" ht="12" customHeight="1" x14ac:dyDescent="0.2">
      <c r="B70" s="122" t="s">
        <v>222</v>
      </c>
      <c r="C70" s="47"/>
      <c r="D70" s="47"/>
      <c r="E70" s="47"/>
      <c r="F70" s="47"/>
      <c r="G70" s="47"/>
      <c r="H70" s="89"/>
      <c r="I70" s="47"/>
      <c r="J70" s="52"/>
      <c r="K70" s="235"/>
      <c r="M70" s="56"/>
    </row>
    <row r="71" spans="2:13" ht="12" customHeight="1" x14ac:dyDescent="0.2">
      <c r="B71" s="120" t="s">
        <v>367</v>
      </c>
      <c r="C71" s="47"/>
      <c r="D71" s="47"/>
      <c r="E71" s="47"/>
      <c r="F71" s="47"/>
      <c r="G71" s="47"/>
      <c r="H71" s="84"/>
      <c r="I71" s="47"/>
      <c r="J71" s="52"/>
      <c r="K71" s="235"/>
      <c r="M71" s="56"/>
    </row>
    <row r="72" spans="2:13" ht="12" customHeight="1" x14ac:dyDescent="0.2">
      <c r="B72" s="127" t="s">
        <v>368</v>
      </c>
      <c r="C72" s="47"/>
      <c r="D72" s="47"/>
      <c r="E72" s="47"/>
      <c r="F72" s="47"/>
      <c r="G72" s="47"/>
      <c r="H72" s="84">
        <v>152.63157894736841</v>
      </c>
      <c r="I72" s="54">
        <v>162.69</v>
      </c>
      <c r="J72" s="63">
        <f t="shared" ref="J72:K77" si="6">I72*106%</f>
        <v>172.45140000000001</v>
      </c>
      <c r="K72" s="235">
        <v>182.79848400000003</v>
      </c>
      <c r="M72" s="56"/>
    </row>
    <row r="73" spans="2:13" ht="12" customHeight="1" x14ac:dyDescent="0.2">
      <c r="B73" s="127" t="s">
        <v>369</v>
      </c>
      <c r="C73" s="47"/>
      <c r="D73" s="47"/>
      <c r="E73" s="47"/>
      <c r="F73" s="47"/>
      <c r="G73" s="47"/>
      <c r="H73" s="84">
        <v>71.929824561403507</v>
      </c>
      <c r="I73" s="54">
        <v>76.67</v>
      </c>
      <c r="J73" s="63">
        <f t="shared" si="6"/>
        <v>81.270200000000003</v>
      </c>
      <c r="K73" s="235">
        <v>86.146412000000012</v>
      </c>
      <c r="M73" s="56"/>
    </row>
    <row r="74" spans="2:13" ht="12" customHeight="1" x14ac:dyDescent="0.2">
      <c r="B74" s="120" t="s">
        <v>370</v>
      </c>
      <c r="C74" s="47"/>
      <c r="D74" s="47"/>
      <c r="E74" s="47"/>
      <c r="F74" s="47"/>
      <c r="G74" s="47"/>
      <c r="H74" s="84">
        <v>351.75438596491227</v>
      </c>
      <c r="I74" s="54">
        <v>374.935</v>
      </c>
      <c r="J74" s="63">
        <f t="shared" si="6"/>
        <v>397.43110000000001</v>
      </c>
      <c r="K74" s="235">
        <v>421.3</v>
      </c>
      <c r="M74" s="56"/>
    </row>
    <row r="75" spans="2:13" ht="12" customHeight="1" x14ac:dyDescent="0.2">
      <c r="B75" s="120" t="s">
        <v>371</v>
      </c>
      <c r="C75" s="47"/>
      <c r="D75" s="47"/>
      <c r="E75" s="47"/>
      <c r="F75" s="47"/>
      <c r="G75" s="47"/>
      <c r="H75" s="84">
        <v>585.08771929824559</v>
      </c>
      <c r="I75" s="54">
        <v>623.64499999999998</v>
      </c>
      <c r="J75" s="63">
        <f t="shared" si="6"/>
        <v>661.06370000000004</v>
      </c>
      <c r="K75" s="235">
        <v>700.75</v>
      </c>
      <c r="M75" s="56"/>
    </row>
    <row r="76" spans="2:13" ht="12" customHeight="1" x14ac:dyDescent="0.2">
      <c r="B76" s="120" t="s">
        <v>372</v>
      </c>
      <c r="C76" s="47"/>
      <c r="D76" s="47"/>
      <c r="E76" s="47"/>
      <c r="F76" s="47"/>
      <c r="G76" s="47"/>
      <c r="H76" s="84">
        <v>23.684210526315788</v>
      </c>
      <c r="I76" s="54">
        <v>25.245000000000001</v>
      </c>
      <c r="J76" s="63">
        <f t="shared" si="6"/>
        <v>26.759700000000002</v>
      </c>
      <c r="K76" s="235">
        <v>28.4</v>
      </c>
      <c r="M76" s="56"/>
    </row>
    <row r="77" spans="2:13" ht="12" customHeight="1" thickBot="1" x14ac:dyDescent="0.25">
      <c r="B77" s="128" t="s">
        <v>373</v>
      </c>
      <c r="C77" s="105"/>
      <c r="D77" s="105"/>
      <c r="E77" s="105"/>
      <c r="F77" s="105"/>
      <c r="G77" s="105"/>
      <c r="H77" s="129">
        <v>23.684210526315788</v>
      </c>
      <c r="I77" s="107">
        <v>25.245000000000001</v>
      </c>
      <c r="J77" s="213">
        <f t="shared" si="6"/>
        <v>26.759700000000002</v>
      </c>
      <c r="K77" s="237">
        <v>28.4</v>
      </c>
      <c r="M77" s="56"/>
    </row>
  </sheetData>
  <mergeCells count="4">
    <mergeCell ref="B37:H37"/>
    <mergeCell ref="B2:K2"/>
    <mergeCell ref="B3:K3"/>
    <mergeCell ref="B4:K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N141"/>
  <sheetViews>
    <sheetView zoomScaleNormal="100" workbookViewId="0">
      <selection activeCell="L114" sqref="L1:L1048576"/>
    </sheetView>
  </sheetViews>
  <sheetFormatPr defaultRowHeight="12" x14ac:dyDescent="0.2"/>
  <cols>
    <col min="1" max="1" width="0.5703125" style="1" customWidth="1"/>
    <col min="2" max="2" width="52.85546875" style="258" customWidth="1"/>
    <col min="3" max="3" width="8.5703125" style="258" hidden="1" customWidth="1"/>
    <col min="4" max="4" width="10" style="259" hidden="1" customWidth="1"/>
    <col min="5" max="5" width="11.28515625" style="260" hidden="1" customWidth="1"/>
    <col min="6" max="6" width="11.7109375" style="259" hidden="1" customWidth="1"/>
    <col min="7" max="7" width="9.140625" style="261" hidden="1" customWidth="1"/>
    <col min="8" max="8" width="9.140625" style="258" hidden="1" customWidth="1"/>
    <col min="9" max="9" width="9.140625" style="261"/>
    <col min="10" max="10" width="14" style="258" customWidth="1"/>
    <col min="11" max="11" width="14.7109375" style="261" customWidth="1"/>
    <col min="12" max="16384" width="9.140625" style="1"/>
  </cols>
  <sheetData>
    <row r="2" spans="2:12" ht="12.75" x14ac:dyDescent="0.2">
      <c r="B2" s="265" t="s">
        <v>84</v>
      </c>
      <c r="C2" s="265"/>
      <c r="D2" s="265"/>
      <c r="E2" s="265"/>
      <c r="F2" s="265"/>
      <c r="G2" s="265"/>
      <c r="H2" s="265"/>
      <c r="I2" s="265"/>
      <c r="J2" s="265"/>
      <c r="K2" s="265"/>
    </row>
    <row r="3" spans="2:12" ht="12.75" x14ac:dyDescent="0.2">
      <c r="B3" s="265" t="s">
        <v>394</v>
      </c>
      <c r="C3" s="265"/>
      <c r="D3" s="265"/>
      <c r="E3" s="265"/>
      <c r="F3" s="265"/>
      <c r="G3" s="265"/>
      <c r="H3" s="265"/>
      <c r="I3" s="265"/>
      <c r="J3" s="265"/>
      <c r="K3" s="265"/>
    </row>
    <row r="4" spans="2:12" ht="12.75" x14ac:dyDescent="0.2">
      <c r="B4" s="197" t="s">
        <v>5</v>
      </c>
      <c r="C4" s="197"/>
      <c r="D4" s="197"/>
      <c r="E4" s="197"/>
      <c r="F4" s="197"/>
      <c r="G4" s="197"/>
      <c r="H4" s="197"/>
      <c r="I4" s="197"/>
      <c r="J4" s="197"/>
      <c r="K4" s="197"/>
    </row>
    <row r="5" spans="2:12" s="8" customFormat="1" ht="38.25" x14ac:dyDescent="0.2">
      <c r="B5" s="5"/>
      <c r="C5" s="43" t="s">
        <v>33</v>
      </c>
      <c r="D5" s="45" t="s">
        <v>29</v>
      </c>
      <c r="E5" s="82" t="s">
        <v>30</v>
      </c>
      <c r="F5" s="45" t="s">
        <v>184</v>
      </c>
      <c r="G5" s="266" t="s">
        <v>210</v>
      </c>
      <c r="H5" s="44" t="s">
        <v>213</v>
      </c>
      <c r="I5" s="62" t="s">
        <v>249</v>
      </c>
      <c r="J5" s="60" t="s">
        <v>338</v>
      </c>
      <c r="K5" s="65" t="s">
        <v>392</v>
      </c>
    </row>
    <row r="6" spans="2:12" s="8" customFormat="1" ht="12.75" x14ac:dyDescent="0.2">
      <c r="B6" s="44"/>
      <c r="C6" s="43"/>
      <c r="D6" s="45"/>
      <c r="E6" s="82"/>
      <c r="F6" s="45"/>
      <c r="G6" s="266"/>
      <c r="H6" s="44"/>
      <c r="I6" s="62"/>
      <c r="J6" s="60"/>
      <c r="K6" s="5"/>
    </row>
    <row r="7" spans="2:12" s="8" customFormat="1" ht="12.75" x14ac:dyDescent="0.2">
      <c r="B7" s="43"/>
      <c r="C7" s="43"/>
      <c r="D7" s="45"/>
      <c r="E7" s="82"/>
      <c r="F7" s="45" t="s">
        <v>197</v>
      </c>
      <c r="G7" s="64" t="s">
        <v>197</v>
      </c>
      <c r="H7" s="45" t="s">
        <v>197</v>
      </c>
      <c r="I7" s="46" t="s">
        <v>197</v>
      </c>
      <c r="J7" s="46" t="s">
        <v>197</v>
      </c>
      <c r="K7" s="45" t="s">
        <v>197</v>
      </c>
    </row>
    <row r="8" spans="2:12" ht="12.75" x14ac:dyDescent="0.2">
      <c r="B8" s="45" t="s">
        <v>85</v>
      </c>
      <c r="C8" s="47"/>
      <c r="D8" s="46"/>
      <c r="E8" s="48"/>
      <c r="F8" s="46"/>
      <c r="G8" s="46"/>
      <c r="H8" s="47"/>
      <c r="I8" s="47"/>
      <c r="J8" s="47"/>
      <c r="K8" s="5"/>
    </row>
    <row r="9" spans="2:12" ht="12.75" x14ac:dyDescent="0.2">
      <c r="B9" s="43" t="s">
        <v>86</v>
      </c>
      <c r="C9" s="47"/>
      <c r="D9" s="46"/>
      <c r="E9" s="48"/>
      <c r="F9" s="46"/>
      <c r="G9" s="46"/>
      <c r="H9" s="47"/>
      <c r="I9" s="47"/>
      <c r="J9" s="47"/>
      <c r="K9" s="5"/>
    </row>
    <row r="10" spans="2:12" ht="25.5" x14ac:dyDescent="0.2">
      <c r="B10" s="81" t="s">
        <v>87</v>
      </c>
      <c r="C10" s="47">
        <v>10</v>
      </c>
      <c r="D10" s="46">
        <v>10</v>
      </c>
      <c r="E10" s="48">
        <v>10.6</v>
      </c>
      <c r="F10" s="48">
        <v>11.235999999999999</v>
      </c>
      <c r="G10" s="52">
        <v>11.9</v>
      </c>
      <c r="H10" s="52">
        <v>12.614000000000001</v>
      </c>
      <c r="I10" s="54">
        <v>13.445262600000001</v>
      </c>
      <c r="J10" s="63">
        <f>I10*106%</f>
        <v>14.251978356000002</v>
      </c>
      <c r="K10" s="267">
        <v>15.1</v>
      </c>
      <c r="L10" s="263"/>
    </row>
    <row r="11" spans="2:12" ht="12.75" x14ac:dyDescent="0.2">
      <c r="B11" s="43" t="s">
        <v>88</v>
      </c>
      <c r="C11" s="47"/>
      <c r="D11" s="46"/>
      <c r="E11" s="48"/>
      <c r="F11" s="48"/>
      <c r="G11" s="47"/>
      <c r="H11" s="52">
        <v>0</v>
      </c>
      <c r="I11" s="47"/>
      <c r="J11" s="52"/>
      <c r="K11" s="5"/>
      <c r="L11" s="264"/>
    </row>
    <row r="12" spans="2:12" ht="25.5" x14ac:dyDescent="0.2">
      <c r="B12" s="81" t="s">
        <v>89</v>
      </c>
      <c r="C12" s="47">
        <v>15</v>
      </c>
      <c r="D12" s="46">
        <v>15</v>
      </c>
      <c r="E12" s="48">
        <v>15.9</v>
      </c>
      <c r="F12" s="48">
        <v>16.853999999999999</v>
      </c>
      <c r="G12" s="52">
        <v>17.900000000000002</v>
      </c>
      <c r="H12" s="52">
        <v>18.974000000000004</v>
      </c>
      <c r="I12" s="54">
        <v>20.224386600000006</v>
      </c>
      <c r="J12" s="63">
        <f t="shared" ref="J12:J15" si="0">I12*106%</f>
        <v>21.437849796000009</v>
      </c>
      <c r="K12" s="267">
        <v>22.9</v>
      </c>
      <c r="L12" s="263"/>
    </row>
    <row r="13" spans="2:12" ht="12.75" x14ac:dyDescent="0.2">
      <c r="B13" s="47" t="s">
        <v>90</v>
      </c>
      <c r="C13" s="47">
        <v>10</v>
      </c>
      <c r="D13" s="46">
        <v>10</v>
      </c>
      <c r="E13" s="48">
        <v>10.6</v>
      </c>
      <c r="F13" s="48">
        <v>11.235999999999999</v>
      </c>
      <c r="G13" s="52">
        <v>11.9</v>
      </c>
      <c r="H13" s="52">
        <v>12.614000000000001</v>
      </c>
      <c r="I13" s="54">
        <v>13.445262600000001</v>
      </c>
      <c r="J13" s="63">
        <f t="shared" si="0"/>
        <v>14.251978356000002</v>
      </c>
      <c r="K13" s="267">
        <v>15.1</v>
      </c>
      <c r="L13" s="263"/>
    </row>
    <row r="14" spans="2:12" ht="25.5" x14ac:dyDescent="0.2">
      <c r="B14" s="81" t="s">
        <v>91</v>
      </c>
      <c r="C14" s="47">
        <v>10</v>
      </c>
      <c r="D14" s="46">
        <v>10</v>
      </c>
      <c r="E14" s="48">
        <v>10.6</v>
      </c>
      <c r="F14" s="48">
        <v>11.235999999999999</v>
      </c>
      <c r="G14" s="52">
        <v>11.9</v>
      </c>
      <c r="H14" s="52">
        <v>12.614000000000001</v>
      </c>
      <c r="I14" s="54">
        <v>13.445262600000001</v>
      </c>
      <c r="J14" s="63">
        <f t="shared" si="0"/>
        <v>14.251978356000002</v>
      </c>
      <c r="K14" s="267">
        <v>15.1</v>
      </c>
      <c r="L14" s="263"/>
    </row>
    <row r="15" spans="2:12" ht="12.75" x14ac:dyDescent="0.2">
      <c r="B15" s="47" t="s">
        <v>90</v>
      </c>
      <c r="C15" s="47">
        <v>8</v>
      </c>
      <c r="D15" s="46">
        <v>8</v>
      </c>
      <c r="E15" s="48">
        <v>8.48</v>
      </c>
      <c r="F15" s="48">
        <v>8.9887999999999995</v>
      </c>
      <c r="G15" s="52">
        <v>9.5</v>
      </c>
      <c r="H15" s="52">
        <v>10.07</v>
      </c>
      <c r="I15" s="54">
        <v>10.733613000000002</v>
      </c>
      <c r="J15" s="63">
        <f t="shared" si="0"/>
        <v>11.377629780000003</v>
      </c>
      <c r="K15" s="267">
        <v>12.15</v>
      </c>
      <c r="L15" s="263"/>
    </row>
    <row r="16" spans="2:12" ht="12.75" x14ac:dyDescent="0.2">
      <c r="B16" s="43" t="s">
        <v>92</v>
      </c>
      <c r="C16" s="47"/>
      <c r="D16" s="46"/>
      <c r="E16" s="48"/>
      <c r="F16" s="48"/>
      <c r="G16" s="47"/>
      <c r="H16" s="52">
        <v>0</v>
      </c>
      <c r="I16" s="47"/>
      <c r="J16" s="47"/>
      <c r="K16" s="5"/>
      <c r="L16" s="263"/>
    </row>
    <row r="17" spans="2:12" ht="25.5" x14ac:dyDescent="0.2">
      <c r="B17" s="81" t="s">
        <v>89</v>
      </c>
      <c r="C17" s="47">
        <v>10</v>
      </c>
      <c r="D17" s="46">
        <v>10</v>
      </c>
      <c r="E17" s="48">
        <v>10.6</v>
      </c>
      <c r="F17" s="48">
        <v>11.235999999999999</v>
      </c>
      <c r="G17" s="52">
        <v>11.9</v>
      </c>
      <c r="H17" s="52">
        <v>12.614000000000001</v>
      </c>
      <c r="I17" s="54">
        <v>13.445262600000001</v>
      </c>
      <c r="J17" s="63">
        <f t="shared" ref="J17:J20" si="1">I17*106%</f>
        <v>14.251978356000002</v>
      </c>
      <c r="K17" s="267">
        <v>15.1</v>
      </c>
      <c r="L17" s="263"/>
    </row>
    <row r="18" spans="2:12" ht="12.75" x14ac:dyDescent="0.2">
      <c r="B18" s="47" t="s">
        <v>90</v>
      </c>
      <c r="C18" s="47">
        <v>8</v>
      </c>
      <c r="D18" s="46">
        <v>8</v>
      </c>
      <c r="E18" s="48">
        <v>8.48</v>
      </c>
      <c r="F18" s="48">
        <v>8.9887999999999995</v>
      </c>
      <c r="G18" s="52">
        <v>9.5</v>
      </c>
      <c r="H18" s="52">
        <v>10.07</v>
      </c>
      <c r="I18" s="54">
        <v>10.733613000000002</v>
      </c>
      <c r="J18" s="63">
        <f t="shared" si="1"/>
        <v>11.377629780000003</v>
      </c>
      <c r="K18" s="267">
        <v>12.05</v>
      </c>
      <c r="L18" s="263"/>
    </row>
    <row r="19" spans="2:12" ht="25.5" x14ac:dyDescent="0.2">
      <c r="B19" s="81" t="s">
        <v>91</v>
      </c>
      <c r="C19" s="47">
        <v>8</v>
      </c>
      <c r="D19" s="46">
        <v>8</v>
      </c>
      <c r="E19" s="48">
        <v>8.48</v>
      </c>
      <c r="F19" s="48">
        <v>8.9887999999999995</v>
      </c>
      <c r="G19" s="52">
        <v>9.5</v>
      </c>
      <c r="H19" s="52">
        <v>10.07</v>
      </c>
      <c r="I19" s="54">
        <v>10.733613000000002</v>
      </c>
      <c r="J19" s="63">
        <f t="shared" si="1"/>
        <v>11.377629780000003</v>
      </c>
      <c r="K19" s="267">
        <v>12.05</v>
      </c>
      <c r="L19" s="263"/>
    </row>
    <row r="20" spans="2:12" ht="12.75" x14ac:dyDescent="0.2">
      <c r="B20" s="47" t="s">
        <v>90</v>
      </c>
      <c r="C20" s="47">
        <v>6</v>
      </c>
      <c r="D20" s="46">
        <v>6</v>
      </c>
      <c r="E20" s="48">
        <v>6.36</v>
      </c>
      <c r="F20" s="48">
        <v>6.7416000000000009</v>
      </c>
      <c r="G20" s="52">
        <v>7.1</v>
      </c>
      <c r="H20" s="52">
        <v>7.5259999999999998</v>
      </c>
      <c r="I20" s="54">
        <v>8.0219634000000006</v>
      </c>
      <c r="J20" s="63">
        <f t="shared" si="1"/>
        <v>8.5032812040000003</v>
      </c>
      <c r="K20" s="267">
        <v>9</v>
      </c>
      <c r="L20" s="263"/>
    </row>
    <row r="21" spans="2:12" ht="12.75" x14ac:dyDescent="0.2">
      <c r="B21" s="43" t="s">
        <v>93</v>
      </c>
      <c r="C21" s="47"/>
      <c r="D21" s="46"/>
      <c r="E21" s="48"/>
      <c r="F21" s="48"/>
      <c r="G21" s="47"/>
      <c r="H21" s="52">
        <v>0</v>
      </c>
      <c r="I21" s="54">
        <v>0</v>
      </c>
      <c r="J21" s="47"/>
      <c r="K21" s="5"/>
      <c r="L21" s="263"/>
    </row>
    <row r="22" spans="2:12" ht="12.75" x14ac:dyDescent="0.2">
      <c r="B22" s="47" t="s">
        <v>94</v>
      </c>
      <c r="C22" s="47">
        <v>20</v>
      </c>
      <c r="D22" s="46">
        <v>25</v>
      </c>
      <c r="E22" s="48">
        <v>26.5</v>
      </c>
      <c r="F22" s="48">
        <v>28.09</v>
      </c>
      <c r="G22" s="52">
        <v>29.8</v>
      </c>
      <c r="H22" s="52">
        <v>31.588000000000001</v>
      </c>
      <c r="I22" s="54">
        <v>33.669649200000002</v>
      </c>
      <c r="J22" s="63">
        <f t="shared" ref="J22:J23" si="2">I22*106%</f>
        <v>35.689828152000004</v>
      </c>
      <c r="K22" s="267">
        <v>37.799999999999997</v>
      </c>
      <c r="L22" s="263"/>
    </row>
    <row r="23" spans="2:12" ht="12.75" x14ac:dyDescent="0.2">
      <c r="B23" s="47" t="s">
        <v>95</v>
      </c>
      <c r="C23" s="47">
        <v>15</v>
      </c>
      <c r="D23" s="46">
        <v>30</v>
      </c>
      <c r="E23" s="48">
        <v>31.8</v>
      </c>
      <c r="F23" s="48">
        <v>33.707999999999998</v>
      </c>
      <c r="G23" s="52">
        <v>35.700000000000003</v>
      </c>
      <c r="H23" s="52">
        <v>37.842000000000006</v>
      </c>
      <c r="I23" s="54">
        <v>40.335787800000006</v>
      </c>
      <c r="J23" s="63">
        <f t="shared" si="2"/>
        <v>42.755935068000007</v>
      </c>
      <c r="K23" s="267">
        <v>45.3</v>
      </c>
      <c r="L23" s="263"/>
    </row>
    <row r="24" spans="2:12" ht="12.75" x14ac:dyDescent="0.2">
      <c r="B24" s="43" t="s">
        <v>96</v>
      </c>
      <c r="C24" s="47"/>
      <c r="D24" s="46"/>
      <c r="E24" s="48"/>
      <c r="F24" s="48"/>
      <c r="G24" s="47"/>
      <c r="H24" s="52">
        <v>0</v>
      </c>
      <c r="I24" s="54">
        <v>0</v>
      </c>
      <c r="J24" s="47"/>
      <c r="K24" s="5"/>
      <c r="L24" s="262"/>
    </row>
    <row r="25" spans="2:12" ht="12.75" x14ac:dyDescent="0.2">
      <c r="B25" s="47" t="s">
        <v>97</v>
      </c>
      <c r="C25" s="47">
        <v>15</v>
      </c>
      <c r="D25" s="46"/>
      <c r="E25" s="48"/>
      <c r="F25" s="48"/>
      <c r="G25" s="47"/>
      <c r="H25" s="52">
        <v>0</v>
      </c>
      <c r="I25" s="54">
        <v>0</v>
      </c>
      <c r="J25" s="47"/>
      <c r="K25" s="5"/>
      <c r="L25" s="262"/>
    </row>
    <row r="26" spans="2:12" ht="12.75" x14ac:dyDescent="0.2">
      <c r="B26" s="47" t="s">
        <v>98</v>
      </c>
      <c r="C26" s="47">
        <v>15</v>
      </c>
      <c r="D26" s="46">
        <v>20</v>
      </c>
      <c r="E26" s="48">
        <v>21.2</v>
      </c>
      <c r="F26" s="48">
        <v>22.471999999999998</v>
      </c>
      <c r="G26" s="52">
        <v>23.8</v>
      </c>
      <c r="H26" s="52">
        <v>25.228000000000002</v>
      </c>
      <c r="I26" s="54">
        <v>26.890525200000003</v>
      </c>
      <c r="J26" s="63">
        <f t="shared" ref="J26:J27" si="3">I26*106%</f>
        <v>28.503956712000004</v>
      </c>
      <c r="K26" s="267">
        <v>30.2</v>
      </c>
      <c r="L26" s="263"/>
    </row>
    <row r="27" spans="2:12" ht="12.75" x14ac:dyDescent="0.2">
      <c r="B27" s="47" t="s">
        <v>99</v>
      </c>
      <c r="C27" s="47">
        <v>10</v>
      </c>
      <c r="D27" s="46">
        <v>30</v>
      </c>
      <c r="E27" s="48">
        <v>31.8</v>
      </c>
      <c r="F27" s="48">
        <v>33.707999999999998</v>
      </c>
      <c r="G27" s="52">
        <v>35.700000000000003</v>
      </c>
      <c r="H27" s="52">
        <v>37.842000000000006</v>
      </c>
      <c r="I27" s="54">
        <v>40.335787800000006</v>
      </c>
      <c r="J27" s="63">
        <f t="shared" si="3"/>
        <v>42.755935068000007</v>
      </c>
      <c r="K27" s="267">
        <v>45.3</v>
      </c>
      <c r="L27" s="263"/>
    </row>
    <row r="28" spans="2:12" ht="12.75" x14ac:dyDescent="0.2">
      <c r="B28" s="43" t="s">
        <v>100</v>
      </c>
      <c r="C28" s="47"/>
      <c r="D28" s="46"/>
      <c r="E28" s="48"/>
      <c r="F28" s="48"/>
      <c r="G28" s="47"/>
      <c r="H28" s="52">
        <v>0</v>
      </c>
      <c r="I28" s="54">
        <v>0</v>
      </c>
      <c r="J28" s="47"/>
      <c r="K28" s="5"/>
      <c r="L28" s="262"/>
    </row>
    <row r="29" spans="2:12" ht="12.75" x14ac:dyDescent="0.2">
      <c r="B29" s="47" t="s">
        <v>101</v>
      </c>
      <c r="C29" s="47">
        <v>25</v>
      </c>
      <c r="D29" s="46">
        <v>25</v>
      </c>
      <c r="E29" s="48">
        <v>26.5</v>
      </c>
      <c r="F29" s="48">
        <v>28.09</v>
      </c>
      <c r="G29" s="52">
        <v>29.8</v>
      </c>
      <c r="H29" s="52">
        <v>31.588000000000001</v>
      </c>
      <c r="I29" s="54">
        <v>33.669649200000002</v>
      </c>
      <c r="J29" s="63">
        <f t="shared" ref="J29:J33" si="4">I29*106%</f>
        <v>35.689828152000004</v>
      </c>
      <c r="K29" s="267">
        <v>37.799999999999997</v>
      </c>
      <c r="L29" s="263"/>
    </row>
    <row r="30" spans="2:12" ht="12.75" x14ac:dyDescent="0.2">
      <c r="B30" s="47" t="s">
        <v>102</v>
      </c>
      <c r="C30" s="47">
        <v>25</v>
      </c>
      <c r="D30" s="46">
        <v>25</v>
      </c>
      <c r="E30" s="48">
        <v>26.5</v>
      </c>
      <c r="F30" s="48">
        <v>28.09</v>
      </c>
      <c r="G30" s="52">
        <v>29.8</v>
      </c>
      <c r="H30" s="52">
        <v>31.588000000000001</v>
      </c>
      <c r="I30" s="54">
        <v>33.669649200000002</v>
      </c>
      <c r="J30" s="63">
        <f t="shared" si="4"/>
        <v>35.689828152000004</v>
      </c>
      <c r="K30" s="267">
        <v>37.799999999999997</v>
      </c>
      <c r="L30" s="263"/>
    </row>
    <row r="31" spans="2:12" ht="12.75" x14ac:dyDescent="0.2">
      <c r="B31" s="47" t="s">
        <v>103</v>
      </c>
      <c r="C31" s="47">
        <v>25</v>
      </c>
      <c r="D31" s="46">
        <v>25</v>
      </c>
      <c r="E31" s="48">
        <v>26.5</v>
      </c>
      <c r="F31" s="48">
        <v>28.09</v>
      </c>
      <c r="G31" s="52">
        <v>29.8</v>
      </c>
      <c r="H31" s="52">
        <v>31.588000000000001</v>
      </c>
      <c r="I31" s="54">
        <v>33.669649200000002</v>
      </c>
      <c r="J31" s="63">
        <f t="shared" si="4"/>
        <v>35.689828152000004</v>
      </c>
      <c r="K31" s="267">
        <v>37.799999999999997</v>
      </c>
      <c r="L31" s="263"/>
    </row>
    <row r="32" spans="2:12" ht="12.75" x14ac:dyDescent="0.2">
      <c r="B32" s="47" t="s">
        <v>104</v>
      </c>
      <c r="C32" s="47">
        <v>25</v>
      </c>
      <c r="D32" s="46">
        <v>25</v>
      </c>
      <c r="E32" s="48">
        <v>26.5</v>
      </c>
      <c r="F32" s="48">
        <v>28.09</v>
      </c>
      <c r="G32" s="52">
        <v>29.8</v>
      </c>
      <c r="H32" s="52">
        <v>31.588000000000001</v>
      </c>
      <c r="I32" s="54">
        <v>33.669649200000002</v>
      </c>
      <c r="J32" s="63">
        <f t="shared" si="4"/>
        <v>35.689828152000004</v>
      </c>
      <c r="K32" s="267">
        <v>37.799999999999997</v>
      </c>
      <c r="L32" s="263"/>
    </row>
    <row r="33" spans="2:12" ht="12.75" x14ac:dyDescent="0.2">
      <c r="B33" s="47" t="s">
        <v>105</v>
      </c>
      <c r="C33" s="47">
        <v>20</v>
      </c>
      <c r="D33" s="46">
        <v>20</v>
      </c>
      <c r="E33" s="48">
        <v>21.2</v>
      </c>
      <c r="F33" s="48">
        <v>22.471999999999998</v>
      </c>
      <c r="G33" s="52">
        <v>23.8</v>
      </c>
      <c r="H33" s="52">
        <v>25.228000000000002</v>
      </c>
      <c r="I33" s="54">
        <v>26.890525200000003</v>
      </c>
      <c r="J33" s="63">
        <f t="shared" si="4"/>
        <v>28.503956712000004</v>
      </c>
      <c r="K33" s="267">
        <v>30.2</v>
      </c>
      <c r="L33" s="263"/>
    </row>
    <row r="34" spans="2:12" ht="12.75" x14ac:dyDescent="0.2">
      <c r="B34" s="47"/>
      <c r="C34" s="47"/>
      <c r="D34" s="46"/>
      <c r="E34" s="48"/>
      <c r="F34" s="48"/>
      <c r="G34" s="47"/>
      <c r="H34" s="47"/>
      <c r="I34" s="47"/>
      <c r="J34" s="47"/>
      <c r="K34" s="5"/>
      <c r="L34" s="262"/>
    </row>
    <row r="35" spans="2:12" ht="12.75" x14ac:dyDescent="0.2">
      <c r="B35" s="47"/>
      <c r="C35" s="47"/>
      <c r="D35" s="46"/>
      <c r="E35" s="48"/>
      <c r="F35" s="48"/>
      <c r="G35" s="47"/>
      <c r="H35" s="47"/>
      <c r="I35" s="47"/>
      <c r="J35" s="47"/>
      <c r="K35" s="5"/>
      <c r="L35" s="262"/>
    </row>
    <row r="36" spans="2:12" ht="12.75" x14ac:dyDescent="0.2">
      <c r="B36" s="45" t="s">
        <v>106</v>
      </c>
      <c r="C36" s="47"/>
      <c r="D36" s="46"/>
      <c r="E36" s="48"/>
      <c r="F36" s="48"/>
      <c r="G36" s="47"/>
      <c r="H36" s="47"/>
      <c r="I36" s="47"/>
      <c r="J36" s="47"/>
      <c r="K36" s="5"/>
      <c r="L36" s="262"/>
    </row>
    <row r="37" spans="2:12" ht="12.75" x14ac:dyDescent="0.2">
      <c r="B37" s="47" t="s">
        <v>107</v>
      </c>
      <c r="C37" s="47">
        <v>10</v>
      </c>
      <c r="D37" s="46">
        <v>10</v>
      </c>
      <c r="E37" s="48">
        <v>10.6</v>
      </c>
      <c r="F37" s="48">
        <v>11.235999999999999</v>
      </c>
      <c r="G37" s="52">
        <v>11.9</v>
      </c>
      <c r="H37" s="52">
        <v>12.614000000000001</v>
      </c>
      <c r="I37" s="54">
        <v>13.445262600000001</v>
      </c>
      <c r="J37" s="63">
        <f t="shared" ref="J37:J45" si="5">I37*106%</f>
        <v>14.251978356000002</v>
      </c>
      <c r="K37" s="267">
        <v>15.1</v>
      </c>
      <c r="L37" s="263"/>
    </row>
    <row r="38" spans="2:12" ht="12.75" x14ac:dyDescent="0.2">
      <c r="B38" s="47" t="s">
        <v>108</v>
      </c>
      <c r="C38" s="47">
        <v>5</v>
      </c>
      <c r="D38" s="46">
        <v>5</v>
      </c>
      <c r="E38" s="48">
        <v>5.3</v>
      </c>
      <c r="F38" s="48">
        <v>5.6179999999999994</v>
      </c>
      <c r="G38" s="47">
        <v>5.95</v>
      </c>
      <c r="H38" s="52">
        <v>6.3070000000000004</v>
      </c>
      <c r="I38" s="54">
        <v>6.7226313000000006</v>
      </c>
      <c r="J38" s="63">
        <f t="shared" si="5"/>
        <v>7.1259891780000011</v>
      </c>
      <c r="K38" s="267">
        <v>7.5535485286800013</v>
      </c>
      <c r="L38" s="263"/>
    </row>
    <row r="39" spans="2:12" ht="12.75" x14ac:dyDescent="0.2">
      <c r="B39" s="47" t="s">
        <v>109</v>
      </c>
      <c r="C39" s="47">
        <v>3.33</v>
      </c>
      <c r="D39" s="46">
        <v>3.33</v>
      </c>
      <c r="E39" s="48">
        <v>3.5298000000000003</v>
      </c>
      <c r="F39" s="48">
        <v>3.7415880000000006</v>
      </c>
      <c r="G39" s="52">
        <v>4</v>
      </c>
      <c r="H39" s="52">
        <v>4.24</v>
      </c>
      <c r="I39" s="54">
        <v>4.5194160000000005</v>
      </c>
      <c r="J39" s="63">
        <f t="shared" si="5"/>
        <v>4.7905809600000007</v>
      </c>
      <c r="K39" s="267">
        <v>5.0999999999999996</v>
      </c>
      <c r="L39" s="263"/>
    </row>
    <row r="40" spans="2:12" ht="12.75" x14ac:dyDescent="0.2">
      <c r="B40" s="47" t="s">
        <v>110</v>
      </c>
      <c r="C40" s="47">
        <v>1.66</v>
      </c>
      <c r="D40" s="46">
        <v>1.66</v>
      </c>
      <c r="E40" s="48">
        <v>1.7595999999999998</v>
      </c>
      <c r="F40" s="48">
        <v>1.8651759999999999</v>
      </c>
      <c r="G40" s="52">
        <v>2</v>
      </c>
      <c r="H40" s="52">
        <v>2.12</v>
      </c>
      <c r="I40" s="54">
        <v>2.2597080000000003</v>
      </c>
      <c r="J40" s="63">
        <f t="shared" si="5"/>
        <v>2.3952904800000003</v>
      </c>
      <c r="K40" s="267">
        <v>2.5499999999999998</v>
      </c>
      <c r="L40" s="263"/>
    </row>
    <row r="41" spans="2:12" ht="12.75" x14ac:dyDescent="0.2">
      <c r="B41" s="47" t="s">
        <v>111</v>
      </c>
      <c r="C41" s="47">
        <v>1.25</v>
      </c>
      <c r="D41" s="46">
        <v>1.25</v>
      </c>
      <c r="E41" s="48">
        <v>1.325</v>
      </c>
      <c r="F41" s="48">
        <v>1.4044999999999999</v>
      </c>
      <c r="G41" s="52">
        <v>1.5</v>
      </c>
      <c r="H41" s="52">
        <v>1.59</v>
      </c>
      <c r="I41" s="54">
        <v>1.6947810000000001</v>
      </c>
      <c r="J41" s="63">
        <f t="shared" si="5"/>
        <v>1.7964678600000001</v>
      </c>
      <c r="K41" s="267">
        <v>1.9042559316000003</v>
      </c>
      <c r="L41" s="263"/>
    </row>
    <row r="42" spans="2:12" ht="12.75" x14ac:dyDescent="0.2">
      <c r="B42" s="47" t="s">
        <v>112</v>
      </c>
      <c r="C42" s="47">
        <v>0.84</v>
      </c>
      <c r="D42" s="46">
        <v>0.84</v>
      </c>
      <c r="E42" s="48">
        <v>0.89039999999999997</v>
      </c>
      <c r="F42" s="48">
        <v>0.94382399999999989</v>
      </c>
      <c r="G42" s="52">
        <v>1</v>
      </c>
      <c r="H42" s="52">
        <v>1.06</v>
      </c>
      <c r="I42" s="54">
        <v>1.1298540000000001</v>
      </c>
      <c r="J42" s="63">
        <f t="shared" si="5"/>
        <v>1.1976452400000002</v>
      </c>
      <c r="K42" s="267">
        <v>1.25</v>
      </c>
      <c r="L42" s="263"/>
    </row>
    <row r="43" spans="2:12" ht="12.75" x14ac:dyDescent="0.2">
      <c r="B43" s="47" t="s">
        <v>113</v>
      </c>
      <c r="C43" s="47">
        <v>10</v>
      </c>
      <c r="D43" s="46">
        <v>10</v>
      </c>
      <c r="E43" s="48">
        <v>10.6</v>
      </c>
      <c r="F43" s="48">
        <v>11.235999999999999</v>
      </c>
      <c r="G43" s="52">
        <v>11.9</v>
      </c>
      <c r="H43" s="52">
        <v>12.614000000000001</v>
      </c>
      <c r="I43" s="54">
        <v>13.445262600000001</v>
      </c>
      <c r="J43" s="63">
        <f t="shared" si="5"/>
        <v>14.251978356000002</v>
      </c>
      <c r="K43" s="267">
        <v>15.1</v>
      </c>
      <c r="L43" s="263"/>
    </row>
    <row r="44" spans="2:12" ht="12.75" x14ac:dyDescent="0.2">
      <c r="B44" s="47" t="s">
        <v>171</v>
      </c>
      <c r="C44" s="47">
        <v>6.67</v>
      </c>
      <c r="D44" s="46">
        <v>6.67</v>
      </c>
      <c r="E44" s="48">
        <v>7.0701999999999998</v>
      </c>
      <c r="F44" s="48">
        <v>7.4944119999999996</v>
      </c>
      <c r="G44" s="52">
        <v>8</v>
      </c>
      <c r="H44" s="52">
        <v>8.48</v>
      </c>
      <c r="I44" s="54">
        <v>9.0388320000000011</v>
      </c>
      <c r="J44" s="63">
        <f t="shared" si="5"/>
        <v>9.5811619200000013</v>
      </c>
      <c r="K44" s="267">
        <v>10.15</v>
      </c>
      <c r="L44" s="263"/>
    </row>
    <row r="45" spans="2:12" ht="12.75" x14ac:dyDescent="0.2">
      <c r="B45" s="47" t="s">
        <v>114</v>
      </c>
      <c r="C45" s="47">
        <v>3.33</v>
      </c>
      <c r="D45" s="46">
        <v>3.33</v>
      </c>
      <c r="E45" s="48">
        <v>3.5298000000000003</v>
      </c>
      <c r="F45" s="48">
        <v>3.7415880000000006</v>
      </c>
      <c r="G45" s="52">
        <v>4</v>
      </c>
      <c r="H45" s="52">
        <v>4.24</v>
      </c>
      <c r="I45" s="54">
        <v>4.5194160000000005</v>
      </c>
      <c r="J45" s="63">
        <f t="shared" si="5"/>
        <v>4.7905809600000007</v>
      </c>
      <c r="K45" s="267">
        <v>5.05</v>
      </c>
      <c r="L45" s="263"/>
    </row>
    <row r="46" spans="2:12" ht="12.75" x14ac:dyDescent="0.2">
      <c r="B46" s="47"/>
      <c r="C46" s="47"/>
      <c r="D46" s="46"/>
      <c r="E46" s="48"/>
      <c r="F46" s="48"/>
      <c r="G46" s="47"/>
      <c r="H46" s="47"/>
      <c r="I46" s="54">
        <v>0</v>
      </c>
      <c r="J46" s="47"/>
      <c r="K46" s="5"/>
      <c r="L46" s="262"/>
    </row>
    <row r="47" spans="2:12" ht="12.75" x14ac:dyDescent="0.2">
      <c r="B47" s="45" t="s">
        <v>115</v>
      </c>
      <c r="C47" s="47"/>
      <c r="D47" s="46"/>
      <c r="E47" s="48"/>
      <c r="F47" s="48"/>
      <c r="G47" s="47"/>
      <c r="H47" s="47"/>
      <c r="I47" s="54">
        <v>0</v>
      </c>
      <c r="J47" s="47"/>
      <c r="K47" s="5"/>
      <c r="L47" s="262"/>
    </row>
    <row r="48" spans="2:12" ht="12.75" x14ac:dyDescent="0.2">
      <c r="B48" s="47" t="s">
        <v>116</v>
      </c>
      <c r="C48" s="47">
        <v>120</v>
      </c>
      <c r="D48" s="46">
        <v>120</v>
      </c>
      <c r="E48" s="48">
        <v>127.2</v>
      </c>
      <c r="F48" s="48">
        <v>134.83199999999999</v>
      </c>
      <c r="G48" s="52">
        <v>142.9</v>
      </c>
      <c r="H48" s="52">
        <v>151.47400000000002</v>
      </c>
      <c r="I48" s="54">
        <v>161.45613660000004</v>
      </c>
      <c r="J48" s="63">
        <f t="shared" ref="J48:J53" si="6">I48*106%</f>
        <v>171.14350479600006</v>
      </c>
      <c r="K48" s="267">
        <v>181.4</v>
      </c>
      <c r="L48" s="263"/>
    </row>
    <row r="49" spans="2:12" ht="12.75" x14ac:dyDescent="0.2">
      <c r="B49" s="47" t="s">
        <v>117</v>
      </c>
      <c r="C49" s="47">
        <v>50</v>
      </c>
      <c r="D49" s="46">
        <v>50</v>
      </c>
      <c r="E49" s="48">
        <v>53</v>
      </c>
      <c r="F49" s="48">
        <v>56.18</v>
      </c>
      <c r="G49" s="47">
        <v>59.55</v>
      </c>
      <c r="H49" s="52">
        <v>63.122999999999998</v>
      </c>
      <c r="I49" s="54">
        <v>67.282805699999997</v>
      </c>
      <c r="J49" s="63">
        <f t="shared" si="6"/>
        <v>71.319774042000006</v>
      </c>
      <c r="K49" s="267">
        <v>75.598960484520006</v>
      </c>
      <c r="L49" s="263"/>
    </row>
    <row r="50" spans="2:12" ht="12.75" x14ac:dyDescent="0.2">
      <c r="B50" s="47" t="s">
        <v>118</v>
      </c>
      <c r="C50" s="47">
        <v>100</v>
      </c>
      <c r="D50" s="46">
        <v>100</v>
      </c>
      <c r="E50" s="48">
        <v>106</v>
      </c>
      <c r="F50" s="48">
        <v>112.36</v>
      </c>
      <c r="G50" s="52">
        <v>119.1</v>
      </c>
      <c r="H50" s="52">
        <v>126.246</v>
      </c>
      <c r="I50" s="54">
        <v>134.56561139999999</v>
      </c>
      <c r="J50" s="63">
        <f t="shared" si="6"/>
        <v>142.63954808400001</v>
      </c>
      <c r="K50" s="267">
        <v>151.19792096904001</v>
      </c>
      <c r="L50" s="263"/>
    </row>
    <row r="51" spans="2:12" ht="12.75" x14ac:dyDescent="0.2">
      <c r="B51" s="47" t="s">
        <v>119</v>
      </c>
      <c r="C51" s="47">
        <v>360</v>
      </c>
      <c r="D51" s="46">
        <v>360</v>
      </c>
      <c r="E51" s="48">
        <v>381.6</v>
      </c>
      <c r="F51" s="48">
        <v>404.49600000000004</v>
      </c>
      <c r="G51" s="52">
        <v>428.8</v>
      </c>
      <c r="H51" s="52">
        <v>454.52800000000002</v>
      </c>
      <c r="I51" s="54">
        <v>484.48139520000007</v>
      </c>
      <c r="J51" s="63">
        <f t="shared" si="6"/>
        <v>513.55027891200007</v>
      </c>
      <c r="K51" s="267">
        <v>544.4</v>
      </c>
      <c r="L51" s="263"/>
    </row>
    <row r="52" spans="2:12" ht="12.75" x14ac:dyDescent="0.2">
      <c r="B52" s="47" t="s">
        <v>120</v>
      </c>
      <c r="C52" s="47">
        <v>150</v>
      </c>
      <c r="D52" s="46">
        <v>150</v>
      </c>
      <c r="E52" s="48">
        <v>159</v>
      </c>
      <c r="F52" s="48">
        <v>168.54</v>
      </c>
      <c r="G52" s="47">
        <v>178.65</v>
      </c>
      <c r="H52" s="52">
        <v>189.36900000000003</v>
      </c>
      <c r="I52" s="54">
        <v>201.84841710000003</v>
      </c>
      <c r="J52" s="63">
        <f t="shared" si="6"/>
        <v>213.95932212600005</v>
      </c>
      <c r="K52" s="267">
        <v>226.79688145356005</v>
      </c>
      <c r="L52" s="263"/>
    </row>
    <row r="53" spans="2:12" ht="12.75" x14ac:dyDescent="0.2">
      <c r="B53" s="47" t="s">
        <v>121</v>
      </c>
      <c r="C53" s="47">
        <v>200</v>
      </c>
      <c r="D53" s="46">
        <v>200</v>
      </c>
      <c r="E53" s="48">
        <v>212</v>
      </c>
      <c r="F53" s="48">
        <v>224.72</v>
      </c>
      <c r="G53" s="52">
        <v>238.2</v>
      </c>
      <c r="H53" s="52">
        <v>252.49199999999999</v>
      </c>
      <c r="I53" s="54">
        <v>269.13122279999999</v>
      </c>
      <c r="J53" s="63">
        <f t="shared" si="6"/>
        <v>285.27909616800002</v>
      </c>
      <c r="K53" s="267">
        <v>302.39584193808003</v>
      </c>
      <c r="L53" s="263"/>
    </row>
    <row r="54" spans="2:12" ht="12.75" x14ac:dyDescent="0.2">
      <c r="B54" s="47"/>
      <c r="C54" s="47"/>
      <c r="D54" s="46"/>
      <c r="E54" s="48"/>
      <c r="F54" s="48"/>
      <c r="G54" s="47"/>
      <c r="H54" s="47"/>
      <c r="I54" s="47"/>
      <c r="J54" s="47"/>
      <c r="K54" s="5"/>
      <c r="L54" s="262"/>
    </row>
    <row r="55" spans="2:12" ht="12.75" x14ac:dyDescent="0.2">
      <c r="B55" s="45" t="s">
        <v>204</v>
      </c>
      <c r="C55" s="47"/>
      <c r="D55" s="46"/>
      <c r="E55" s="48"/>
      <c r="F55" s="48"/>
      <c r="G55" s="47"/>
      <c r="H55" s="47"/>
      <c r="I55" s="47"/>
      <c r="J55" s="47"/>
      <c r="K55" s="5"/>
      <c r="L55" s="262"/>
    </row>
    <row r="56" spans="2:12" ht="12.75" x14ac:dyDescent="0.2">
      <c r="B56" s="47" t="s">
        <v>375</v>
      </c>
      <c r="C56" s="47">
        <v>100</v>
      </c>
      <c r="D56" s="46">
        <v>200</v>
      </c>
      <c r="E56" s="48">
        <v>212</v>
      </c>
      <c r="F56" s="48">
        <v>224.72</v>
      </c>
      <c r="G56" s="52">
        <v>238.2</v>
      </c>
      <c r="H56" s="52">
        <v>252.49199999999999</v>
      </c>
      <c r="I56" s="54">
        <v>269.13122279999999</v>
      </c>
      <c r="J56" s="63">
        <f>I56*106%</f>
        <v>285.27909616800002</v>
      </c>
      <c r="K56" s="267">
        <v>302.39584193808003</v>
      </c>
      <c r="L56" s="263"/>
    </row>
    <row r="57" spans="2:12" ht="25.5" x14ac:dyDescent="0.2">
      <c r="B57" s="81" t="s">
        <v>122</v>
      </c>
      <c r="C57" s="81">
        <v>50</v>
      </c>
      <c r="D57" s="92" t="s">
        <v>172</v>
      </c>
      <c r="E57" s="92" t="s">
        <v>172</v>
      </c>
      <c r="F57" s="92" t="s">
        <v>198</v>
      </c>
      <c r="G57" s="52">
        <v>106</v>
      </c>
      <c r="H57" s="52">
        <v>112.36</v>
      </c>
      <c r="I57" s="54">
        <v>119.76452400000001</v>
      </c>
      <c r="J57" s="63">
        <f t="shared" ref="J57:J60" si="7">I57*106%</f>
        <v>126.95039544000002</v>
      </c>
      <c r="K57" s="267">
        <v>134.55000000000001</v>
      </c>
      <c r="L57" s="263"/>
    </row>
    <row r="58" spans="2:12" ht="12.75" x14ac:dyDescent="0.2">
      <c r="B58" s="47" t="s">
        <v>376</v>
      </c>
      <c r="C58" s="47"/>
      <c r="D58" s="46">
        <v>80</v>
      </c>
      <c r="E58" s="48">
        <v>84.8</v>
      </c>
      <c r="F58" s="48">
        <v>89.887999999999991</v>
      </c>
      <c r="G58" s="52">
        <v>95.3</v>
      </c>
      <c r="H58" s="52">
        <v>101.018</v>
      </c>
      <c r="I58" s="54">
        <v>107.67508620000001</v>
      </c>
      <c r="J58" s="63">
        <f t="shared" si="7"/>
        <v>114.13559137200002</v>
      </c>
      <c r="K58" s="267">
        <v>120.95</v>
      </c>
      <c r="L58" s="263"/>
    </row>
    <row r="59" spans="2:12" ht="12.75" x14ac:dyDescent="0.2">
      <c r="B59" s="47" t="s">
        <v>377</v>
      </c>
      <c r="C59" s="47">
        <v>100</v>
      </c>
      <c r="D59" s="46">
        <v>100</v>
      </c>
      <c r="E59" s="48">
        <v>106</v>
      </c>
      <c r="F59" s="48">
        <v>112.36</v>
      </c>
      <c r="G59" s="52">
        <v>119.1</v>
      </c>
      <c r="H59" s="52">
        <v>126.246</v>
      </c>
      <c r="I59" s="54">
        <v>134.56561139999999</v>
      </c>
      <c r="J59" s="63">
        <f t="shared" si="7"/>
        <v>142.63954808400001</v>
      </c>
      <c r="K59" s="267">
        <v>151.19792096904001</v>
      </c>
      <c r="L59" s="263"/>
    </row>
    <row r="60" spans="2:12" ht="12.75" x14ac:dyDescent="0.2">
      <c r="B60" s="47" t="s">
        <v>123</v>
      </c>
      <c r="C60" s="47">
        <v>50</v>
      </c>
      <c r="D60" s="46">
        <v>50</v>
      </c>
      <c r="E60" s="48">
        <v>53</v>
      </c>
      <c r="F60" s="48">
        <v>56.18</v>
      </c>
      <c r="G60" s="47">
        <v>59.55</v>
      </c>
      <c r="H60" s="52">
        <v>63.122999999999998</v>
      </c>
      <c r="I60" s="54">
        <v>67.282805699999997</v>
      </c>
      <c r="J60" s="63">
        <f t="shared" si="7"/>
        <v>71.319774042000006</v>
      </c>
      <c r="K60" s="267">
        <v>75.598960484520006</v>
      </c>
      <c r="L60" s="263"/>
    </row>
    <row r="61" spans="2:12" ht="12.75" x14ac:dyDescent="0.2">
      <c r="B61" s="47"/>
      <c r="C61" s="47"/>
      <c r="D61" s="46"/>
      <c r="E61" s="48"/>
      <c r="F61" s="48"/>
      <c r="G61" s="47"/>
      <c r="H61" s="47"/>
      <c r="I61" s="47"/>
      <c r="J61" s="47"/>
      <c r="K61" s="5"/>
      <c r="L61" s="262"/>
    </row>
    <row r="62" spans="2:12" ht="12.75" x14ac:dyDescent="0.2">
      <c r="B62" s="45" t="s">
        <v>209</v>
      </c>
      <c r="C62" s="55"/>
      <c r="D62" s="93"/>
      <c r="E62" s="94"/>
      <c r="F62" s="95"/>
      <c r="G62" s="96"/>
      <c r="H62" s="47"/>
      <c r="I62" s="47"/>
      <c r="J62" s="47"/>
      <c r="K62" s="5"/>
      <c r="L62" s="262"/>
    </row>
    <row r="63" spans="2:12" ht="12.75" x14ac:dyDescent="0.2">
      <c r="B63" s="43" t="s">
        <v>205</v>
      </c>
      <c r="C63" s="55"/>
      <c r="D63" s="93"/>
      <c r="E63" s="94"/>
      <c r="F63" s="95"/>
      <c r="G63" s="52">
        <v>1000</v>
      </c>
      <c r="H63" s="52">
        <v>1060</v>
      </c>
      <c r="I63" s="54">
        <v>1129.854</v>
      </c>
      <c r="J63" s="63">
        <f t="shared" ref="J63:J65" si="8">I63*106%</f>
        <v>1197.6452400000001</v>
      </c>
      <c r="K63" s="267">
        <v>1269.5039544000001</v>
      </c>
      <c r="L63" s="263"/>
    </row>
    <row r="64" spans="2:12" ht="12.75" x14ac:dyDescent="0.2">
      <c r="B64" s="268" t="s">
        <v>122</v>
      </c>
      <c r="C64" s="55"/>
      <c r="D64" s="93"/>
      <c r="E64" s="94"/>
      <c r="F64" s="95"/>
      <c r="G64" s="52">
        <v>200</v>
      </c>
      <c r="H64" s="52">
        <v>212</v>
      </c>
      <c r="I64" s="54">
        <v>225.97080000000003</v>
      </c>
      <c r="J64" s="63">
        <f t="shared" si="8"/>
        <v>239.52904800000005</v>
      </c>
      <c r="K64" s="267">
        <v>253.90079088000007</v>
      </c>
      <c r="L64" s="263"/>
    </row>
    <row r="65" spans="2:12" ht="12.75" x14ac:dyDescent="0.2">
      <c r="B65" s="268" t="s">
        <v>206</v>
      </c>
      <c r="C65" s="55"/>
      <c r="D65" s="93"/>
      <c r="E65" s="94"/>
      <c r="F65" s="95"/>
      <c r="G65" s="52">
        <v>250</v>
      </c>
      <c r="H65" s="52">
        <v>265</v>
      </c>
      <c r="I65" s="54">
        <v>282.46350000000001</v>
      </c>
      <c r="J65" s="63">
        <f t="shared" si="8"/>
        <v>299.41131000000001</v>
      </c>
      <c r="K65" s="267">
        <v>317.39999999999998</v>
      </c>
      <c r="L65" s="263"/>
    </row>
    <row r="66" spans="2:12" ht="12.75" x14ac:dyDescent="0.2">
      <c r="B66" s="47"/>
      <c r="C66" s="47"/>
      <c r="D66" s="46"/>
      <c r="E66" s="48"/>
      <c r="F66" s="48"/>
      <c r="G66" s="47"/>
      <c r="H66" s="47"/>
      <c r="I66" s="54">
        <v>0</v>
      </c>
      <c r="J66" s="47"/>
      <c r="K66" s="5"/>
      <c r="L66" s="262"/>
    </row>
    <row r="67" spans="2:12" ht="12.75" x14ac:dyDescent="0.2">
      <c r="B67" s="45" t="s">
        <v>124</v>
      </c>
      <c r="C67" s="47"/>
      <c r="D67" s="46"/>
      <c r="E67" s="48"/>
      <c r="F67" s="48"/>
      <c r="G67" s="47"/>
      <c r="H67" s="47"/>
      <c r="I67" s="54">
        <v>0</v>
      </c>
      <c r="J67" s="47"/>
      <c r="K67" s="5"/>
      <c r="L67" s="262"/>
    </row>
    <row r="68" spans="2:12" ht="12.75" x14ac:dyDescent="0.2">
      <c r="B68" s="47" t="s">
        <v>125</v>
      </c>
      <c r="C68" s="47">
        <v>50</v>
      </c>
      <c r="D68" s="46">
        <v>200</v>
      </c>
      <c r="E68" s="48">
        <v>212</v>
      </c>
      <c r="F68" s="48">
        <v>224.72</v>
      </c>
      <c r="G68" s="52">
        <v>238.2</v>
      </c>
      <c r="H68" s="52">
        <v>252.49199999999999</v>
      </c>
      <c r="I68" s="54">
        <v>269.13122279999999</v>
      </c>
      <c r="J68" s="63">
        <f t="shared" ref="J68:J70" si="9">I68*106%</f>
        <v>285.27909616800002</v>
      </c>
      <c r="K68" s="267">
        <v>302.39584193808003</v>
      </c>
      <c r="L68" s="263"/>
    </row>
    <row r="69" spans="2:12" ht="12.75" x14ac:dyDescent="0.2">
      <c r="B69" s="47" t="s">
        <v>126</v>
      </c>
      <c r="C69" s="47">
        <v>25</v>
      </c>
      <c r="D69" s="46">
        <v>120</v>
      </c>
      <c r="E69" s="48">
        <v>127.2</v>
      </c>
      <c r="F69" s="48">
        <v>134.83199999999999</v>
      </c>
      <c r="G69" s="52">
        <v>142.9</v>
      </c>
      <c r="H69" s="52">
        <v>151.47400000000002</v>
      </c>
      <c r="I69" s="54">
        <v>161.45613660000004</v>
      </c>
      <c r="J69" s="63">
        <f t="shared" si="9"/>
        <v>171.14350479600006</v>
      </c>
      <c r="K69" s="267">
        <v>181.4</v>
      </c>
      <c r="L69" s="263"/>
    </row>
    <row r="70" spans="2:12" ht="12.75" x14ac:dyDescent="0.2">
      <c r="B70" s="47" t="s">
        <v>127</v>
      </c>
      <c r="C70" s="47">
        <v>20</v>
      </c>
      <c r="D70" s="46">
        <v>20</v>
      </c>
      <c r="E70" s="48">
        <v>21.2</v>
      </c>
      <c r="F70" s="48">
        <v>22.471999999999998</v>
      </c>
      <c r="G70" s="52">
        <v>23.8</v>
      </c>
      <c r="H70" s="52">
        <v>25.228000000000002</v>
      </c>
      <c r="I70" s="54">
        <v>26.890525200000003</v>
      </c>
      <c r="J70" s="63">
        <f t="shared" si="9"/>
        <v>28.503956712000004</v>
      </c>
      <c r="K70" s="267">
        <v>30.2</v>
      </c>
      <c r="L70" s="263"/>
    </row>
    <row r="71" spans="2:12" ht="12.75" x14ac:dyDescent="0.2">
      <c r="B71" s="47"/>
      <c r="C71" s="47"/>
      <c r="D71" s="46"/>
      <c r="E71" s="48"/>
      <c r="F71" s="48"/>
      <c r="G71" s="47"/>
      <c r="H71" s="47"/>
      <c r="I71" s="47"/>
      <c r="J71" s="47"/>
      <c r="K71" s="5"/>
      <c r="L71" s="262"/>
    </row>
    <row r="72" spans="2:12" ht="12.75" x14ac:dyDescent="0.2">
      <c r="B72" s="45" t="s">
        <v>128</v>
      </c>
      <c r="C72" s="47"/>
      <c r="D72" s="46"/>
      <c r="E72" s="48"/>
      <c r="F72" s="48"/>
      <c r="G72" s="47"/>
      <c r="H72" s="47"/>
      <c r="I72" s="47"/>
      <c r="J72" s="47"/>
      <c r="K72" s="5"/>
      <c r="L72" s="262"/>
    </row>
    <row r="73" spans="2:12" ht="12.75" x14ac:dyDescent="0.2">
      <c r="B73" s="47" t="s">
        <v>185</v>
      </c>
      <c r="C73" s="47">
        <v>250</v>
      </c>
      <c r="D73" s="46">
        <v>250</v>
      </c>
      <c r="E73" s="48">
        <v>265</v>
      </c>
      <c r="F73" s="48">
        <v>280.89999999999998</v>
      </c>
      <c r="G73" s="47">
        <v>297.75</v>
      </c>
      <c r="H73" s="52">
        <v>315.61500000000001</v>
      </c>
      <c r="I73" s="54">
        <v>336.41402850000003</v>
      </c>
      <c r="J73" s="63">
        <f>I73*106%</f>
        <v>356.59887021000003</v>
      </c>
      <c r="K73" s="267">
        <v>378</v>
      </c>
      <c r="L73" s="263"/>
    </row>
    <row r="74" spans="2:12" ht="12.75" x14ac:dyDescent="0.2">
      <c r="B74" s="47"/>
      <c r="C74" s="47"/>
      <c r="D74" s="46"/>
      <c r="E74" s="48"/>
      <c r="F74" s="48"/>
      <c r="G74" s="47"/>
      <c r="H74" s="47"/>
      <c r="I74" s="47"/>
      <c r="J74" s="47"/>
      <c r="K74" s="5"/>
      <c r="L74" s="262"/>
    </row>
    <row r="75" spans="2:12" ht="12.75" x14ac:dyDescent="0.2">
      <c r="B75" s="47"/>
      <c r="C75" s="47"/>
      <c r="D75" s="46"/>
      <c r="E75" s="48"/>
      <c r="F75" s="48"/>
      <c r="G75" s="47"/>
      <c r="H75" s="47"/>
      <c r="I75" s="47"/>
      <c r="J75" s="47"/>
      <c r="K75" s="5"/>
      <c r="L75" s="262"/>
    </row>
    <row r="76" spans="2:12" ht="12.75" x14ac:dyDescent="0.2">
      <c r="B76" s="45" t="s">
        <v>133</v>
      </c>
      <c r="C76" s="47"/>
      <c r="D76" s="46"/>
      <c r="E76" s="48"/>
      <c r="F76" s="48"/>
      <c r="G76" s="47"/>
      <c r="H76" s="47"/>
      <c r="I76" s="47"/>
      <c r="J76" s="47"/>
      <c r="K76" s="5"/>
      <c r="L76" s="262"/>
    </row>
    <row r="77" spans="2:12" ht="12.75" x14ac:dyDescent="0.2">
      <c r="B77" s="47" t="s">
        <v>378</v>
      </c>
      <c r="C77" s="47">
        <v>220</v>
      </c>
      <c r="D77" s="46">
        <v>220</v>
      </c>
      <c r="E77" s="48">
        <v>233.2</v>
      </c>
      <c r="F77" s="48">
        <v>247.19199999999998</v>
      </c>
      <c r="G77" s="52">
        <v>262</v>
      </c>
      <c r="H77" s="52">
        <v>277.72000000000003</v>
      </c>
      <c r="I77" s="54">
        <v>296.02174800000006</v>
      </c>
      <c r="J77" s="63">
        <f t="shared" ref="J77:J85" si="10">I77*106%</f>
        <v>313.78305288000007</v>
      </c>
      <c r="K77" s="267">
        <v>332.6</v>
      </c>
      <c r="L77" s="263"/>
    </row>
    <row r="78" spans="2:12" ht="12.75" x14ac:dyDescent="0.2">
      <c r="B78" s="47" t="s">
        <v>379</v>
      </c>
      <c r="C78" s="47"/>
      <c r="D78" s="46"/>
      <c r="E78" s="48"/>
      <c r="F78" s="48">
        <v>67.31</v>
      </c>
      <c r="G78" s="47">
        <v>67.31</v>
      </c>
      <c r="H78" s="54">
        <v>71.348600000000005</v>
      </c>
      <c r="I78" s="54">
        <v>76.050472740000004</v>
      </c>
      <c r="J78" s="63">
        <f t="shared" si="10"/>
        <v>80.613501104400001</v>
      </c>
      <c r="K78" s="267">
        <v>85.450311170664008</v>
      </c>
      <c r="L78" s="263"/>
    </row>
    <row r="79" spans="2:12" ht="12.75" x14ac:dyDescent="0.2">
      <c r="B79" s="47" t="s">
        <v>380</v>
      </c>
      <c r="C79" s="47">
        <v>220</v>
      </c>
      <c r="D79" s="46">
        <v>220</v>
      </c>
      <c r="E79" s="48">
        <v>233.2</v>
      </c>
      <c r="F79" s="48">
        <v>247.19199999999998</v>
      </c>
      <c r="G79" s="52">
        <v>262</v>
      </c>
      <c r="H79" s="52">
        <v>277.72000000000003</v>
      </c>
      <c r="I79" s="54">
        <v>296.02174800000006</v>
      </c>
      <c r="J79" s="63">
        <f t="shared" si="10"/>
        <v>313.78305288000007</v>
      </c>
      <c r="K79" s="267">
        <v>332.6</v>
      </c>
      <c r="L79" s="263"/>
    </row>
    <row r="80" spans="2:12" ht="12.75" x14ac:dyDescent="0.2">
      <c r="B80" s="47" t="s">
        <v>381</v>
      </c>
      <c r="C80" s="47">
        <v>300</v>
      </c>
      <c r="D80" s="46">
        <v>300</v>
      </c>
      <c r="E80" s="48">
        <v>318</v>
      </c>
      <c r="F80" s="48">
        <v>337.08</v>
      </c>
      <c r="G80" s="52">
        <v>357.3</v>
      </c>
      <c r="H80" s="52">
        <v>378.73800000000006</v>
      </c>
      <c r="I80" s="54">
        <v>403.69683420000007</v>
      </c>
      <c r="J80" s="63">
        <f t="shared" si="10"/>
        <v>427.91864425200009</v>
      </c>
      <c r="K80" s="267">
        <v>453.6</v>
      </c>
      <c r="L80" s="263"/>
    </row>
    <row r="81" spans="2:14" ht="12.75" x14ac:dyDescent="0.2">
      <c r="B81" s="47" t="s">
        <v>129</v>
      </c>
      <c r="C81" s="47">
        <v>40</v>
      </c>
      <c r="D81" s="46">
        <v>40</v>
      </c>
      <c r="E81" s="48">
        <v>42.4</v>
      </c>
      <c r="F81" s="48">
        <v>44.943999999999996</v>
      </c>
      <c r="G81" s="52">
        <v>47.7</v>
      </c>
      <c r="H81" s="52">
        <v>50.562000000000005</v>
      </c>
      <c r="I81" s="54">
        <v>53.894035800000012</v>
      </c>
      <c r="J81" s="63">
        <f t="shared" si="10"/>
        <v>57.127677948000013</v>
      </c>
      <c r="K81" s="267">
        <v>60.555338624880015</v>
      </c>
      <c r="L81" s="263"/>
    </row>
    <row r="82" spans="2:14" ht="12.75" x14ac:dyDescent="0.2">
      <c r="B82" s="47" t="s">
        <v>130</v>
      </c>
      <c r="C82" s="47">
        <v>450</v>
      </c>
      <c r="D82" s="46">
        <v>450</v>
      </c>
      <c r="E82" s="48">
        <v>477</v>
      </c>
      <c r="F82" s="48">
        <v>505.62</v>
      </c>
      <c r="G82" s="52">
        <v>536</v>
      </c>
      <c r="H82" s="52">
        <v>568.16000000000008</v>
      </c>
      <c r="I82" s="54">
        <v>605.60174400000017</v>
      </c>
      <c r="J82" s="63">
        <f t="shared" si="10"/>
        <v>641.9378486400002</v>
      </c>
      <c r="K82" s="267">
        <v>680.45411955840029</v>
      </c>
      <c r="L82" s="263"/>
    </row>
    <row r="83" spans="2:14" ht="12.75" x14ac:dyDescent="0.2">
      <c r="B83" s="47" t="s">
        <v>131</v>
      </c>
      <c r="C83" s="47">
        <v>60</v>
      </c>
      <c r="D83" s="46">
        <v>60</v>
      </c>
      <c r="E83" s="48">
        <v>63.6</v>
      </c>
      <c r="F83" s="48">
        <v>67.415999999999997</v>
      </c>
      <c r="G83" s="52">
        <v>71.5</v>
      </c>
      <c r="H83" s="52">
        <v>75.790000000000006</v>
      </c>
      <c r="I83" s="54">
        <v>80.784561000000011</v>
      </c>
      <c r="J83" s="63">
        <f t="shared" si="10"/>
        <v>85.631634660000017</v>
      </c>
      <c r="K83" s="267">
        <v>90.8</v>
      </c>
      <c r="L83" s="263"/>
    </row>
    <row r="84" spans="2:14" ht="12.75" x14ac:dyDescent="0.2">
      <c r="B84" s="47" t="s">
        <v>132</v>
      </c>
      <c r="C84" s="47">
        <v>600</v>
      </c>
      <c r="D84" s="46">
        <v>600</v>
      </c>
      <c r="E84" s="48">
        <v>636</v>
      </c>
      <c r="F84" s="48">
        <v>674.16</v>
      </c>
      <c r="G84" s="52">
        <v>714.6</v>
      </c>
      <c r="H84" s="52">
        <v>757.47600000000011</v>
      </c>
      <c r="I84" s="54">
        <v>807.39366840000014</v>
      </c>
      <c r="J84" s="63">
        <f t="shared" si="10"/>
        <v>855.83728850400018</v>
      </c>
      <c r="K84" s="267">
        <v>907.2</v>
      </c>
      <c r="L84" s="263"/>
    </row>
    <row r="85" spans="2:14" ht="12.75" x14ac:dyDescent="0.2">
      <c r="B85" s="47" t="s">
        <v>134</v>
      </c>
      <c r="C85" s="47">
        <v>80</v>
      </c>
      <c r="D85" s="46">
        <v>80</v>
      </c>
      <c r="E85" s="48">
        <v>84.8</v>
      </c>
      <c r="F85" s="48">
        <v>89.887999999999991</v>
      </c>
      <c r="G85" s="52">
        <v>95.3</v>
      </c>
      <c r="H85" s="52">
        <v>101.018</v>
      </c>
      <c r="I85" s="54">
        <v>107.67508620000001</v>
      </c>
      <c r="J85" s="63">
        <f t="shared" si="10"/>
        <v>114.13559137200002</v>
      </c>
      <c r="K85" s="267">
        <v>121</v>
      </c>
      <c r="L85" s="263"/>
    </row>
    <row r="86" spans="2:14" ht="12.75" x14ac:dyDescent="0.2">
      <c r="B86" s="47"/>
      <c r="C86" s="47"/>
      <c r="D86" s="46"/>
      <c r="E86" s="48"/>
      <c r="F86" s="48"/>
      <c r="G86" s="47"/>
      <c r="H86" s="47"/>
      <c r="I86" s="47"/>
      <c r="J86" s="47"/>
      <c r="K86" s="47"/>
      <c r="L86" s="263"/>
    </row>
    <row r="87" spans="2:14" ht="12.75" x14ac:dyDescent="0.2">
      <c r="B87" s="43" t="s">
        <v>135</v>
      </c>
      <c r="C87" s="47">
        <v>900</v>
      </c>
      <c r="D87" s="46">
        <v>900</v>
      </c>
      <c r="E87" s="48">
        <v>954</v>
      </c>
      <c r="F87" s="48">
        <v>1011.24</v>
      </c>
      <c r="G87" s="52">
        <v>1071.9000000000001</v>
      </c>
      <c r="H87" s="52">
        <v>1136.2140000000002</v>
      </c>
      <c r="I87" s="54">
        <v>1211.0905026000003</v>
      </c>
      <c r="J87" s="63">
        <f>I87*106%</f>
        <v>1283.7559327560004</v>
      </c>
      <c r="K87" s="267">
        <v>1360.8</v>
      </c>
      <c r="L87" s="263"/>
    </row>
    <row r="88" spans="2:14" ht="12.75" x14ac:dyDescent="0.2">
      <c r="B88" s="47"/>
      <c r="C88" s="47"/>
      <c r="D88" s="46"/>
      <c r="E88" s="48"/>
      <c r="F88" s="48"/>
      <c r="G88" s="47"/>
      <c r="H88" s="47"/>
      <c r="I88" s="47"/>
      <c r="J88" s="47"/>
      <c r="K88" s="47"/>
      <c r="L88" s="263"/>
      <c r="M88" s="214"/>
      <c r="N88" s="214"/>
    </row>
    <row r="89" spans="2:14" ht="12.75" x14ac:dyDescent="0.2">
      <c r="B89" s="47"/>
      <c r="C89" s="47"/>
      <c r="D89" s="46"/>
      <c r="E89" s="48"/>
      <c r="F89" s="48"/>
      <c r="G89" s="47"/>
      <c r="H89" s="47"/>
      <c r="I89" s="47"/>
      <c r="J89" s="47"/>
      <c r="K89" s="47"/>
      <c r="L89" s="263"/>
      <c r="M89" s="214"/>
      <c r="N89" s="214"/>
    </row>
    <row r="90" spans="2:14" ht="12.75" x14ac:dyDescent="0.2">
      <c r="B90" s="45" t="s">
        <v>136</v>
      </c>
      <c r="C90" s="47"/>
      <c r="D90" s="46"/>
      <c r="E90" s="48"/>
      <c r="F90" s="48"/>
      <c r="G90" s="47"/>
      <c r="H90" s="47"/>
      <c r="I90" s="47"/>
      <c r="J90" s="47"/>
      <c r="K90" s="47"/>
      <c r="L90" s="263"/>
      <c r="M90" s="214"/>
      <c r="N90" s="214"/>
    </row>
    <row r="91" spans="2:14" ht="12.75" x14ac:dyDescent="0.2">
      <c r="B91" s="47" t="s">
        <v>137</v>
      </c>
      <c r="C91" s="47">
        <v>50</v>
      </c>
      <c r="D91" s="46">
        <v>180</v>
      </c>
      <c r="E91" s="48">
        <v>190.8</v>
      </c>
      <c r="F91" s="48">
        <v>202.24800000000002</v>
      </c>
      <c r="G91" s="52">
        <v>214.4</v>
      </c>
      <c r="H91" s="52">
        <v>227.26400000000001</v>
      </c>
      <c r="I91" s="54">
        <v>242.24069760000003</v>
      </c>
      <c r="J91" s="63">
        <f t="shared" ref="J91:J94" si="11">I91*106%</f>
        <v>256.77513945600003</v>
      </c>
      <c r="K91" s="267">
        <v>272.2</v>
      </c>
      <c r="L91" s="263"/>
    </row>
    <row r="92" spans="2:14" ht="12.75" x14ac:dyDescent="0.2">
      <c r="B92" s="47" t="s">
        <v>138</v>
      </c>
      <c r="C92" s="47">
        <v>10</v>
      </c>
      <c r="D92" s="46">
        <v>100</v>
      </c>
      <c r="E92" s="48">
        <v>106</v>
      </c>
      <c r="F92" s="48">
        <v>112.36</v>
      </c>
      <c r="G92" s="52">
        <v>119.1</v>
      </c>
      <c r="H92" s="52">
        <v>126.246</v>
      </c>
      <c r="I92" s="54">
        <v>134.56561139999999</v>
      </c>
      <c r="J92" s="63">
        <f t="shared" si="11"/>
        <v>142.63954808400001</v>
      </c>
      <c r="K92" s="267">
        <v>151.19792096904001</v>
      </c>
      <c r="L92" s="263"/>
    </row>
    <row r="93" spans="2:14" ht="12.75" x14ac:dyDescent="0.2">
      <c r="B93" s="47" t="s">
        <v>139</v>
      </c>
      <c r="C93" s="47">
        <v>40</v>
      </c>
      <c r="D93" s="46">
        <v>150</v>
      </c>
      <c r="E93" s="48">
        <v>159</v>
      </c>
      <c r="F93" s="48">
        <v>168.54</v>
      </c>
      <c r="G93" s="47">
        <v>178.65</v>
      </c>
      <c r="H93" s="52">
        <v>189.36900000000003</v>
      </c>
      <c r="I93" s="54">
        <v>201.84841710000003</v>
      </c>
      <c r="J93" s="63">
        <f t="shared" si="11"/>
        <v>213.95932212600005</v>
      </c>
      <c r="K93" s="267">
        <v>226.79688145356005</v>
      </c>
      <c r="L93" s="263"/>
    </row>
    <row r="94" spans="2:14" ht="12.75" x14ac:dyDescent="0.2">
      <c r="B94" s="47" t="s">
        <v>140</v>
      </c>
      <c r="C94" s="47">
        <v>5</v>
      </c>
      <c r="D94" s="46">
        <v>80</v>
      </c>
      <c r="E94" s="48">
        <v>84.8</v>
      </c>
      <c r="F94" s="48">
        <v>89.887999999999991</v>
      </c>
      <c r="G94" s="52">
        <v>95.3</v>
      </c>
      <c r="H94" s="52">
        <v>101.018</v>
      </c>
      <c r="I94" s="54">
        <v>107.67508620000001</v>
      </c>
      <c r="J94" s="63">
        <f t="shared" si="11"/>
        <v>114.13559137200002</v>
      </c>
      <c r="K94" s="267">
        <v>121</v>
      </c>
      <c r="L94" s="263"/>
    </row>
    <row r="95" spans="2:14" ht="12.75" x14ac:dyDescent="0.2">
      <c r="B95" s="47"/>
      <c r="C95" s="47"/>
      <c r="D95" s="46"/>
      <c r="E95" s="48"/>
      <c r="F95" s="48"/>
      <c r="G95" s="47"/>
      <c r="H95" s="47"/>
      <c r="I95" s="54">
        <v>0</v>
      </c>
      <c r="J95" s="47"/>
      <c r="K95" s="5"/>
      <c r="L95" s="263"/>
    </row>
    <row r="96" spans="2:14" ht="12.75" x14ac:dyDescent="0.2">
      <c r="B96" s="47" t="s">
        <v>141</v>
      </c>
      <c r="C96" s="47">
        <v>10</v>
      </c>
      <c r="D96" s="46">
        <v>50</v>
      </c>
      <c r="E96" s="48">
        <v>53</v>
      </c>
      <c r="F96" s="48">
        <v>56.18</v>
      </c>
      <c r="G96" s="47">
        <v>59.55</v>
      </c>
      <c r="H96" s="52">
        <v>63.122999999999998</v>
      </c>
      <c r="I96" s="54">
        <v>67.282805699999997</v>
      </c>
      <c r="J96" s="63">
        <f t="shared" ref="J96:J97" si="12">I96*106%</f>
        <v>71.319774042000006</v>
      </c>
      <c r="K96" s="267">
        <v>75.598960484520006</v>
      </c>
      <c r="L96" s="263"/>
    </row>
    <row r="97" spans="2:14" ht="12.75" x14ac:dyDescent="0.2">
      <c r="B97" s="47" t="s">
        <v>142</v>
      </c>
      <c r="C97" s="47">
        <v>5</v>
      </c>
      <c r="D97" s="46">
        <v>30</v>
      </c>
      <c r="E97" s="48">
        <v>31.8</v>
      </c>
      <c r="F97" s="48">
        <v>33.707999999999998</v>
      </c>
      <c r="G97" s="52">
        <v>35.700000000000003</v>
      </c>
      <c r="H97" s="52">
        <v>37.842000000000006</v>
      </c>
      <c r="I97" s="54">
        <v>40.335787800000006</v>
      </c>
      <c r="J97" s="63">
        <f t="shared" si="12"/>
        <v>42.755935068000007</v>
      </c>
      <c r="K97" s="267">
        <v>45.3</v>
      </c>
      <c r="L97" s="263"/>
    </row>
    <row r="98" spans="2:14" ht="12.75" x14ac:dyDescent="0.2">
      <c r="B98" s="47"/>
      <c r="C98" s="47"/>
      <c r="D98" s="46"/>
      <c r="E98" s="48"/>
      <c r="F98" s="46"/>
      <c r="G98" s="47"/>
      <c r="H98" s="47"/>
      <c r="I98" s="47"/>
      <c r="J98" s="47"/>
      <c r="K98" s="47"/>
      <c r="L98" s="263"/>
      <c r="M98" s="214"/>
      <c r="N98" s="214"/>
    </row>
    <row r="99" spans="2:14" ht="12.75" x14ac:dyDescent="0.2">
      <c r="B99" s="47"/>
      <c r="C99" s="47"/>
      <c r="D99" s="46"/>
      <c r="E99" s="48"/>
      <c r="F99" s="46"/>
      <c r="G99" s="47"/>
      <c r="H99" s="47"/>
      <c r="I99" s="47"/>
      <c r="J99" s="47"/>
      <c r="K99" s="47"/>
      <c r="L99" s="263"/>
      <c r="M99" s="214"/>
      <c r="N99" s="214"/>
    </row>
    <row r="100" spans="2:14" ht="12.75" x14ac:dyDescent="0.2">
      <c r="B100" s="43" t="s">
        <v>143</v>
      </c>
      <c r="C100" s="47"/>
      <c r="D100" s="46"/>
      <c r="E100" s="48"/>
      <c r="F100" s="46"/>
      <c r="G100" s="47"/>
      <c r="H100" s="47"/>
      <c r="I100" s="47"/>
      <c r="J100" s="47"/>
      <c r="K100" s="47"/>
      <c r="L100" s="263"/>
      <c r="M100" s="214"/>
      <c r="N100" s="214"/>
    </row>
    <row r="101" spans="2:14" ht="12.75" x14ac:dyDescent="0.2">
      <c r="B101" s="47" t="s">
        <v>382</v>
      </c>
      <c r="C101" s="47">
        <v>100</v>
      </c>
      <c r="D101" s="46">
        <v>1000</v>
      </c>
      <c r="E101" s="48">
        <v>1060</v>
      </c>
      <c r="F101" s="48">
        <v>1123.5999999999999</v>
      </c>
      <c r="G101" s="52">
        <v>1191</v>
      </c>
      <c r="H101" s="52">
        <v>1262.46</v>
      </c>
      <c r="I101" s="54">
        <v>1345.6561140000001</v>
      </c>
      <c r="J101" s="63">
        <f t="shared" ref="J101:J112" si="13">I101*106%</f>
        <v>1426.3954808400001</v>
      </c>
      <c r="K101" s="267">
        <v>1512</v>
      </c>
      <c r="L101" s="263"/>
    </row>
    <row r="102" spans="2:14" ht="12.75" x14ac:dyDescent="0.2">
      <c r="B102" s="47" t="s">
        <v>144</v>
      </c>
      <c r="C102" s="47">
        <v>30</v>
      </c>
      <c r="D102" s="46">
        <v>100</v>
      </c>
      <c r="E102" s="48">
        <v>106</v>
      </c>
      <c r="F102" s="48">
        <v>112.36</v>
      </c>
      <c r="G102" s="52">
        <v>119.1</v>
      </c>
      <c r="H102" s="52">
        <v>126.246</v>
      </c>
      <c r="I102" s="54">
        <v>134.56561139999999</v>
      </c>
      <c r="J102" s="63">
        <f t="shared" si="13"/>
        <v>142.63954808400001</v>
      </c>
      <c r="K102" s="267">
        <v>151.19792096904001</v>
      </c>
      <c r="L102" s="263"/>
    </row>
    <row r="103" spans="2:14" ht="12.75" x14ac:dyDescent="0.2">
      <c r="B103" s="47" t="s">
        <v>145</v>
      </c>
      <c r="C103" s="47">
        <v>40</v>
      </c>
      <c r="D103" s="46">
        <v>150</v>
      </c>
      <c r="E103" s="48">
        <v>159</v>
      </c>
      <c r="F103" s="48">
        <v>168.54</v>
      </c>
      <c r="G103" s="47">
        <v>178.65</v>
      </c>
      <c r="H103" s="52">
        <v>189.36900000000003</v>
      </c>
      <c r="I103" s="54">
        <v>201.84841710000003</v>
      </c>
      <c r="J103" s="63">
        <f t="shared" si="13"/>
        <v>213.95932212600005</v>
      </c>
      <c r="K103" s="267">
        <v>226.79688145356005</v>
      </c>
      <c r="L103" s="263"/>
    </row>
    <row r="104" spans="2:14" ht="12.75" x14ac:dyDescent="0.2">
      <c r="B104" s="47" t="s">
        <v>146</v>
      </c>
      <c r="C104" s="47">
        <v>200</v>
      </c>
      <c r="D104" s="46">
        <v>200</v>
      </c>
      <c r="E104" s="48">
        <v>212</v>
      </c>
      <c r="F104" s="48">
        <v>224.72</v>
      </c>
      <c r="G104" s="52">
        <v>238.2</v>
      </c>
      <c r="H104" s="52">
        <v>252.49199999999999</v>
      </c>
      <c r="I104" s="54">
        <v>269.13122279999999</v>
      </c>
      <c r="J104" s="63">
        <f t="shared" si="13"/>
        <v>285.27909616800002</v>
      </c>
      <c r="K104" s="267">
        <v>302.39584193808003</v>
      </c>
      <c r="L104" s="263"/>
    </row>
    <row r="105" spans="2:14" ht="12.75" x14ac:dyDescent="0.2">
      <c r="B105" s="47" t="s">
        <v>147</v>
      </c>
      <c r="C105" s="47">
        <v>60</v>
      </c>
      <c r="D105" s="46">
        <v>60</v>
      </c>
      <c r="E105" s="48">
        <v>63.6</v>
      </c>
      <c r="F105" s="48">
        <v>67.415999999999997</v>
      </c>
      <c r="G105" s="52">
        <v>71.5</v>
      </c>
      <c r="H105" s="52">
        <v>75.790000000000006</v>
      </c>
      <c r="I105" s="54">
        <v>80.784561000000011</v>
      </c>
      <c r="J105" s="63">
        <f t="shared" si="13"/>
        <v>85.631634660000017</v>
      </c>
      <c r="K105" s="267">
        <v>91</v>
      </c>
      <c r="L105" s="263"/>
    </row>
    <row r="106" spans="2:14" ht="12.75" x14ac:dyDescent="0.2">
      <c r="B106" s="47" t="s">
        <v>148</v>
      </c>
      <c r="C106" s="47">
        <v>80</v>
      </c>
      <c r="D106" s="46">
        <v>80</v>
      </c>
      <c r="E106" s="48">
        <v>84.8</v>
      </c>
      <c r="F106" s="48">
        <v>89.887999999999991</v>
      </c>
      <c r="G106" s="52">
        <v>95.3</v>
      </c>
      <c r="H106" s="52">
        <v>101.018</v>
      </c>
      <c r="I106" s="54">
        <v>107.67508620000001</v>
      </c>
      <c r="J106" s="63">
        <f t="shared" si="13"/>
        <v>114.13559137200002</v>
      </c>
      <c r="K106" s="267">
        <v>121</v>
      </c>
      <c r="L106" s="263"/>
    </row>
    <row r="107" spans="2:14" ht="12.75" x14ac:dyDescent="0.2">
      <c r="B107" s="47" t="s">
        <v>149</v>
      </c>
      <c r="C107" s="47">
        <v>200</v>
      </c>
      <c r="D107" s="46">
        <v>500</v>
      </c>
      <c r="E107" s="48">
        <v>530</v>
      </c>
      <c r="F107" s="48">
        <v>561.79999999999995</v>
      </c>
      <c r="G107" s="52">
        <v>595.5</v>
      </c>
      <c r="H107" s="52">
        <v>631.23</v>
      </c>
      <c r="I107" s="54">
        <v>672.82805700000006</v>
      </c>
      <c r="J107" s="63">
        <f t="shared" si="13"/>
        <v>713.19774042000006</v>
      </c>
      <c r="K107" s="267">
        <v>756</v>
      </c>
      <c r="L107" s="263"/>
    </row>
    <row r="108" spans="2:14" ht="12.75" x14ac:dyDescent="0.2">
      <c r="B108" s="47" t="s">
        <v>150</v>
      </c>
      <c r="C108" s="47">
        <v>120</v>
      </c>
      <c r="D108" s="46">
        <v>120</v>
      </c>
      <c r="E108" s="48">
        <v>127.2</v>
      </c>
      <c r="F108" s="48">
        <v>134.83199999999999</v>
      </c>
      <c r="G108" s="52">
        <v>142.9</v>
      </c>
      <c r="H108" s="52">
        <v>151.47400000000002</v>
      </c>
      <c r="I108" s="54">
        <v>161.45613660000004</v>
      </c>
      <c r="J108" s="63">
        <f t="shared" si="13"/>
        <v>171.14350479600006</v>
      </c>
      <c r="K108" s="267">
        <v>181.4</v>
      </c>
      <c r="L108" s="263"/>
    </row>
    <row r="109" spans="2:14" ht="12.75" x14ac:dyDescent="0.2">
      <c r="B109" s="47" t="s">
        <v>151</v>
      </c>
      <c r="C109" s="47">
        <v>150</v>
      </c>
      <c r="D109" s="46">
        <v>150</v>
      </c>
      <c r="E109" s="48">
        <v>159</v>
      </c>
      <c r="F109" s="48">
        <v>168.54</v>
      </c>
      <c r="G109" s="47">
        <v>178.65</v>
      </c>
      <c r="H109" s="52">
        <v>189.36900000000003</v>
      </c>
      <c r="I109" s="54">
        <v>201.84841710000003</v>
      </c>
      <c r="J109" s="63">
        <f t="shared" si="13"/>
        <v>213.95932212600005</v>
      </c>
      <c r="K109" s="267">
        <v>226.79688145356005</v>
      </c>
      <c r="L109" s="263"/>
    </row>
    <row r="110" spans="2:14" s="8" customFormat="1" ht="12.75" x14ac:dyDescent="0.2">
      <c r="B110" s="269" t="s">
        <v>374</v>
      </c>
      <c r="C110" s="47">
        <v>800</v>
      </c>
      <c r="D110" s="46">
        <v>800</v>
      </c>
      <c r="E110" s="48">
        <v>848</v>
      </c>
      <c r="F110" s="48">
        <v>898.88</v>
      </c>
      <c r="G110" s="52">
        <v>952.8</v>
      </c>
      <c r="H110" s="52">
        <v>1009.968</v>
      </c>
      <c r="I110" s="54">
        <v>1076.5248912</v>
      </c>
      <c r="J110" s="63">
        <f t="shared" si="13"/>
        <v>1141.1163846720001</v>
      </c>
      <c r="K110" s="267">
        <v>1209.5999999999999</v>
      </c>
      <c r="L110" s="263"/>
    </row>
    <row r="111" spans="2:14" ht="12.75" x14ac:dyDescent="0.2">
      <c r="B111" s="47" t="s">
        <v>152</v>
      </c>
      <c r="C111" s="47">
        <v>180</v>
      </c>
      <c r="D111" s="46">
        <v>180</v>
      </c>
      <c r="E111" s="48">
        <v>190.8</v>
      </c>
      <c r="F111" s="48">
        <v>202.24800000000002</v>
      </c>
      <c r="G111" s="52">
        <v>214.4</v>
      </c>
      <c r="H111" s="52">
        <v>227.26400000000001</v>
      </c>
      <c r="I111" s="54">
        <v>242.24069760000003</v>
      </c>
      <c r="J111" s="63">
        <f t="shared" si="13"/>
        <v>256.77513945600003</v>
      </c>
      <c r="K111" s="267">
        <v>272.2</v>
      </c>
      <c r="L111" s="263"/>
    </row>
    <row r="112" spans="2:14" ht="12.75" x14ac:dyDescent="0.2">
      <c r="B112" s="47" t="s">
        <v>153</v>
      </c>
      <c r="C112" s="47">
        <v>200</v>
      </c>
      <c r="D112" s="46">
        <v>200</v>
      </c>
      <c r="E112" s="48">
        <v>212</v>
      </c>
      <c r="F112" s="48">
        <v>224.72</v>
      </c>
      <c r="G112" s="52">
        <v>238.2</v>
      </c>
      <c r="H112" s="52">
        <v>252.49199999999999</v>
      </c>
      <c r="I112" s="54">
        <v>269.13122279999999</v>
      </c>
      <c r="J112" s="63">
        <f t="shared" si="13"/>
        <v>285.27909616800002</v>
      </c>
      <c r="K112" s="267">
        <v>302.39584193808003</v>
      </c>
      <c r="L112" s="263"/>
    </row>
    <row r="113" spans="2:13" ht="12.75" x14ac:dyDescent="0.2">
      <c r="B113" s="47"/>
      <c r="C113" s="47"/>
      <c r="D113" s="46"/>
      <c r="E113" s="48"/>
      <c r="F113" s="48"/>
      <c r="G113" s="47"/>
      <c r="H113" s="52"/>
      <c r="I113" s="47"/>
      <c r="J113" s="47"/>
      <c r="K113" s="47"/>
      <c r="L113" s="263"/>
      <c r="M113" s="214"/>
    </row>
    <row r="114" spans="2:13" ht="12.75" x14ac:dyDescent="0.2">
      <c r="B114" s="47" t="s">
        <v>383</v>
      </c>
      <c r="C114" s="47">
        <v>50</v>
      </c>
      <c r="D114" s="46">
        <v>200</v>
      </c>
      <c r="E114" s="48">
        <v>212</v>
      </c>
      <c r="F114" s="48">
        <v>224.72</v>
      </c>
      <c r="G114" s="52">
        <v>238.2</v>
      </c>
      <c r="H114" s="52">
        <v>252.49199999999999</v>
      </c>
      <c r="I114" s="54">
        <v>269.13122279999999</v>
      </c>
      <c r="J114" s="63">
        <f t="shared" ref="J114:J126" si="14">I114*106%</f>
        <v>285.27909616800002</v>
      </c>
      <c r="K114" s="267">
        <v>302.39584193808003</v>
      </c>
      <c r="L114" s="263"/>
    </row>
    <row r="115" spans="2:13" ht="12.75" x14ac:dyDescent="0.2">
      <c r="B115" s="47" t="s">
        <v>154</v>
      </c>
      <c r="C115" s="47"/>
      <c r="D115" s="46">
        <v>800</v>
      </c>
      <c r="E115" s="48">
        <v>848</v>
      </c>
      <c r="F115" s="48">
        <v>898.88</v>
      </c>
      <c r="G115" s="52">
        <v>952.8</v>
      </c>
      <c r="H115" s="52">
        <v>1009.968</v>
      </c>
      <c r="I115" s="54">
        <v>1076.5248912</v>
      </c>
      <c r="J115" s="63">
        <f t="shared" si="14"/>
        <v>1141.1163846720001</v>
      </c>
      <c r="K115" s="267">
        <v>1209.5999999999999</v>
      </c>
      <c r="L115" s="263"/>
    </row>
    <row r="116" spans="2:13" ht="12.75" x14ac:dyDescent="0.2">
      <c r="B116" s="47" t="s">
        <v>155</v>
      </c>
      <c r="C116" s="47">
        <v>15</v>
      </c>
      <c r="D116" s="46">
        <v>30</v>
      </c>
      <c r="E116" s="48">
        <v>31.8</v>
      </c>
      <c r="F116" s="48">
        <v>33.707999999999998</v>
      </c>
      <c r="G116" s="52">
        <v>35.700000000000003</v>
      </c>
      <c r="H116" s="52">
        <v>37.842000000000006</v>
      </c>
      <c r="I116" s="54">
        <v>40.335787800000006</v>
      </c>
      <c r="J116" s="63">
        <f t="shared" si="14"/>
        <v>42.755935068000007</v>
      </c>
      <c r="K116" s="267">
        <v>45.3</v>
      </c>
      <c r="L116" s="263"/>
    </row>
    <row r="117" spans="2:13" ht="12.75" x14ac:dyDescent="0.2">
      <c r="B117" s="47" t="s">
        <v>156</v>
      </c>
      <c r="C117" s="47">
        <v>35</v>
      </c>
      <c r="D117" s="46">
        <v>50</v>
      </c>
      <c r="E117" s="48">
        <v>53</v>
      </c>
      <c r="F117" s="48">
        <v>56.18</v>
      </c>
      <c r="G117" s="47">
        <v>59.55</v>
      </c>
      <c r="H117" s="52">
        <v>63.122999999999998</v>
      </c>
      <c r="I117" s="54">
        <v>67.282805699999997</v>
      </c>
      <c r="J117" s="63">
        <f t="shared" si="14"/>
        <v>71.319774042000006</v>
      </c>
      <c r="K117" s="267">
        <v>75.598960484520006</v>
      </c>
      <c r="L117" s="263"/>
    </row>
    <row r="118" spans="2:13" ht="12.75" x14ac:dyDescent="0.2">
      <c r="B118" s="47" t="s">
        <v>157</v>
      </c>
      <c r="C118" s="47">
        <v>120</v>
      </c>
      <c r="D118" s="46">
        <v>120</v>
      </c>
      <c r="E118" s="48">
        <v>127.2</v>
      </c>
      <c r="F118" s="48">
        <v>134.83199999999999</v>
      </c>
      <c r="G118" s="52">
        <v>142.9</v>
      </c>
      <c r="H118" s="52">
        <v>151.47400000000002</v>
      </c>
      <c r="I118" s="54">
        <v>161.45613660000004</v>
      </c>
      <c r="J118" s="63">
        <f t="shared" si="14"/>
        <v>171.14350479600006</v>
      </c>
      <c r="K118" s="267">
        <v>181.4</v>
      </c>
      <c r="L118" s="263"/>
    </row>
    <row r="119" spans="2:13" ht="12.75" x14ac:dyDescent="0.2">
      <c r="B119" s="47" t="s">
        <v>158</v>
      </c>
      <c r="C119" s="47">
        <v>30</v>
      </c>
      <c r="D119" s="46">
        <v>30</v>
      </c>
      <c r="E119" s="48">
        <v>31.8</v>
      </c>
      <c r="F119" s="48">
        <v>33.707999999999998</v>
      </c>
      <c r="G119" s="52">
        <v>35.700000000000003</v>
      </c>
      <c r="H119" s="52">
        <v>37.842000000000006</v>
      </c>
      <c r="I119" s="54">
        <v>40.335787800000006</v>
      </c>
      <c r="J119" s="63">
        <f t="shared" si="14"/>
        <v>42.755935068000007</v>
      </c>
      <c r="K119" s="267">
        <v>45.3</v>
      </c>
      <c r="L119" s="263"/>
    </row>
    <row r="120" spans="2:13" ht="12.75" x14ac:dyDescent="0.2">
      <c r="B120" s="47" t="s">
        <v>156</v>
      </c>
      <c r="C120" s="47">
        <v>40</v>
      </c>
      <c r="D120" s="46">
        <v>40</v>
      </c>
      <c r="E120" s="48">
        <v>42.4</v>
      </c>
      <c r="F120" s="48">
        <v>44.943999999999996</v>
      </c>
      <c r="G120" s="52">
        <v>47.6</v>
      </c>
      <c r="H120" s="52">
        <v>50.456000000000003</v>
      </c>
      <c r="I120" s="54">
        <v>53.781050400000005</v>
      </c>
      <c r="J120" s="63">
        <f t="shared" si="14"/>
        <v>57.007913424000009</v>
      </c>
      <c r="K120" s="267">
        <v>60.4</v>
      </c>
      <c r="L120" s="263"/>
    </row>
    <row r="121" spans="2:13" ht="12.75" x14ac:dyDescent="0.2">
      <c r="B121" s="47" t="s">
        <v>159</v>
      </c>
      <c r="C121" s="47">
        <v>200</v>
      </c>
      <c r="D121" s="46">
        <v>200</v>
      </c>
      <c r="E121" s="48">
        <v>212</v>
      </c>
      <c r="F121" s="48">
        <v>224.72</v>
      </c>
      <c r="G121" s="52">
        <v>238.2</v>
      </c>
      <c r="H121" s="52">
        <v>252.49199999999999</v>
      </c>
      <c r="I121" s="54">
        <v>269.13122279999999</v>
      </c>
      <c r="J121" s="63">
        <f t="shared" si="14"/>
        <v>285.27909616800002</v>
      </c>
      <c r="K121" s="267">
        <v>302.39584193808003</v>
      </c>
      <c r="L121" s="263"/>
    </row>
    <row r="122" spans="2:13" ht="12.75" x14ac:dyDescent="0.2">
      <c r="B122" s="47" t="s">
        <v>160</v>
      </c>
      <c r="C122" s="47">
        <v>60</v>
      </c>
      <c r="D122" s="46">
        <v>60</v>
      </c>
      <c r="E122" s="48">
        <v>63.6</v>
      </c>
      <c r="F122" s="48">
        <v>67.415999999999997</v>
      </c>
      <c r="G122" s="52">
        <v>71.5</v>
      </c>
      <c r="H122" s="52">
        <v>75.790000000000006</v>
      </c>
      <c r="I122" s="54">
        <v>80.784561000000011</v>
      </c>
      <c r="J122" s="63">
        <f t="shared" si="14"/>
        <v>85.631634660000017</v>
      </c>
      <c r="K122" s="267">
        <v>91</v>
      </c>
      <c r="L122" s="263"/>
    </row>
    <row r="123" spans="2:13" ht="12.75" x14ac:dyDescent="0.2">
      <c r="B123" s="47" t="s">
        <v>161</v>
      </c>
      <c r="C123" s="47">
        <v>80</v>
      </c>
      <c r="D123" s="46">
        <v>80</v>
      </c>
      <c r="E123" s="48">
        <v>84.8</v>
      </c>
      <c r="F123" s="48">
        <v>89.887999999999991</v>
      </c>
      <c r="G123" s="52">
        <v>95.3</v>
      </c>
      <c r="H123" s="52">
        <v>101.018</v>
      </c>
      <c r="I123" s="54">
        <v>107.67508620000001</v>
      </c>
      <c r="J123" s="63">
        <f t="shared" si="14"/>
        <v>114.13559137200002</v>
      </c>
      <c r="K123" s="267">
        <v>121</v>
      </c>
      <c r="L123" s="263"/>
    </row>
    <row r="124" spans="2:13" ht="12.75" x14ac:dyDescent="0.2">
      <c r="B124" s="47" t="s">
        <v>162</v>
      </c>
      <c r="C124" s="47">
        <v>500</v>
      </c>
      <c r="D124" s="46">
        <v>500</v>
      </c>
      <c r="E124" s="48">
        <v>530</v>
      </c>
      <c r="F124" s="48">
        <v>561.79999999999995</v>
      </c>
      <c r="G124" s="52">
        <v>595.5</v>
      </c>
      <c r="H124" s="52">
        <v>631.23</v>
      </c>
      <c r="I124" s="54">
        <v>672.82805700000006</v>
      </c>
      <c r="J124" s="63">
        <f t="shared" si="14"/>
        <v>713.19774042000006</v>
      </c>
      <c r="K124" s="267">
        <v>756</v>
      </c>
      <c r="L124" s="263"/>
    </row>
    <row r="125" spans="2:13" ht="12.75" x14ac:dyDescent="0.2">
      <c r="B125" s="47" t="s">
        <v>163</v>
      </c>
      <c r="C125" s="47">
        <v>80</v>
      </c>
      <c r="D125" s="46">
        <v>80</v>
      </c>
      <c r="E125" s="48">
        <v>84.8</v>
      </c>
      <c r="F125" s="48">
        <v>89.887999999999991</v>
      </c>
      <c r="G125" s="52">
        <v>95.3</v>
      </c>
      <c r="H125" s="52">
        <v>101.018</v>
      </c>
      <c r="I125" s="54">
        <v>107.67508620000001</v>
      </c>
      <c r="J125" s="63">
        <f t="shared" si="14"/>
        <v>114.13559137200002</v>
      </c>
      <c r="K125" s="267">
        <v>121</v>
      </c>
      <c r="L125" s="263"/>
    </row>
    <row r="126" spans="2:13" ht="12.75" x14ac:dyDescent="0.2">
      <c r="B126" s="47" t="s">
        <v>161</v>
      </c>
      <c r="C126" s="47">
        <v>100</v>
      </c>
      <c r="D126" s="46">
        <v>100</v>
      </c>
      <c r="E126" s="48">
        <v>106</v>
      </c>
      <c r="F126" s="48">
        <v>112.36</v>
      </c>
      <c r="G126" s="52">
        <v>119.1</v>
      </c>
      <c r="H126" s="52">
        <v>126.246</v>
      </c>
      <c r="I126" s="54">
        <v>134.56561139999999</v>
      </c>
      <c r="J126" s="63">
        <f t="shared" si="14"/>
        <v>142.63954808400001</v>
      </c>
      <c r="K126" s="267">
        <v>151.19792096904001</v>
      </c>
      <c r="L126" s="263"/>
    </row>
    <row r="127" spans="2:13" ht="12.75" x14ac:dyDescent="0.2">
      <c r="B127" s="47"/>
      <c r="C127" s="47"/>
      <c r="D127" s="46"/>
      <c r="E127" s="48"/>
      <c r="F127" s="48"/>
      <c r="G127" s="52"/>
      <c r="H127" s="52"/>
      <c r="I127" s="47"/>
      <c r="J127" s="47"/>
      <c r="K127" s="47"/>
      <c r="L127" s="263"/>
      <c r="M127" s="214"/>
    </row>
    <row r="128" spans="2:13" ht="12.75" x14ac:dyDescent="0.2">
      <c r="B128" s="96" t="s">
        <v>384</v>
      </c>
      <c r="C128" s="96"/>
      <c r="D128" s="97"/>
      <c r="E128" s="95"/>
      <c r="F128" s="95"/>
      <c r="G128" s="98"/>
      <c r="H128" s="98">
        <v>300</v>
      </c>
      <c r="I128" s="54">
        <v>319.77000000000004</v>
      </c>
      <c r="J128" s="63">
        <f t="shared" ref="J128:J129" si="15">I128*106%</f>
        <v>338.95620000000008</v>
      </c>
      <c r="K128" s="267">
        <v>359.3</v>
      </c>
      <c r="L128" s="263"/>
    </row>
    <row r="129" spans="2:14" ht="12.75" x14ac:dyDescent="0.2">
      <c r="B129" s="97" t="s">
        <v>22</v>
      </c>
      <c r="C129" s="96"/>
      <c r="D129" s="97"/>
      <c r="E129" s="95"/>
      <c r="F129" s="95"/>
      <c r="G129" s="98"/>
      <c r="H129" s="98">
        <v>250</v>
      </c>
      <c r="I129" s="54">
        <v>266.47500000000002</v>
      </c>
      <c r="J129" s="63">
        <f t="shared" si="15"/>
        <v>282.46350000000001</v>
      </c>
      <c r="K129" s="267">
        <v>299.39999999999998</v>
      </c>
      <c r="L129" s="263"/>
    </row>
    <row r="130" spans="2:14" ht="12.75" x14ac:dyDescent="0.2">
      <c r="B130" s="47"/>
      <c r="C130" s="47"/>
      <c r="D130" s="46"/>
      <c r="E130" s="48"/>
      <c r="F130" s="46"/>
      <c r="G130" s="47"/>
      <c r="H130" s="47"/>
      <c r="I130" s="47"/>
      <c r="J130" s="47"/>
      <c r="K130" s="5"/>
      <c r="L130" s="263"/>
    </row>
    <row r="131" spans="2:14" ht="38.25" x14ac:dyDescent="0.2">
      <c r="B131" s="60" t="s">
        <v>385</v>
      </c>
      <c r="C131" s="81" t="s">
        <v>164</v>
      </c>
      <c r="D131" s="92" t="s">
        <v>165</v>
      </c>
      <c r="E131" s="99" t="s">
        <v>165</v>
      </c>
      <c r="F131" s="92" t="s">
        <v>165</v>
      </c>
      <c r="G131" s="60" t="s">
        <v>164</v>
      </c>
      <c r="H131" s="60" t="s">
        <v>164</v>
      </c>
      <c r="I131" s="60" t="s">
        <v>164</v>
      </c>
      <c r="J131" s="60" t="s">
        <v>164</v>
      </c>
      <c r="K131" s="60" t="s">
        <v>164</v>
      </c>
      <c r="L131" s="229"/>
    </row>
    <row r="132" spans="2:14" ht="12.75" x14ac:dyDescent="0.2">
      <c r="B132" s="47"/>
      <c r="C132" s="47"/>
      <c r="D132" s="46"/>
      <c r="E132" s="48"/>
      <c r="F132" s="46"/>
      <c r="G132" s="47"/>
      <c r="H132" s="47"/>
      <c r="I132" s="47"/>
      <c r="J132" s="47"/>
      <c r="K132" s="47"/>
      <c r="L132" s="214"/>
      <c r="M132" s="214"/>
    </row>
    <row r="133" spans="2:14" ht="12.75" x14ac:dyDescent="0.2">
      <c r="B133" s="43" t="s">
        <v>166</v>
      </c>
      <c r="C133" s="47">
        <v>10</v>
      </c>
      <c r="D133" s="46">
        <v>10</v>
      </c>
      <c r="E133" s="48">
        <v>10.6</v>
      </c>
      <c r="F133" s="48">
        <v>11.235999999999999</v>
      </c>
      <c r="G133" s="52">
        <v>11.9</v>
      </c>
      <c r="H133" s="52">
        <v>12.614000000000001</v>
      </c>
      <c r="I133" s="54">
        <v>13.445262600000001</v>
      </c>
      <c r="J133" s="63">
        <f t="shared" ref="J133:J135" si="16">I133*106%</f>
        <v>14.251978356000002</v>
      </c>
      <c r="K133" s="267">
        <v>15.1</v>
      </c>
      <c r="L133" s="263"/>
    </row>
    <row r="134" spans="2:14" ht="12.75" x14ac:dyDescent="0.2">
      <c r="B134" s="43" t="s">
        <v>167</v>
      </c>
      <c r="C134" s="47">
        <v>10</v>
      </c>
      <c r="D134" s="46">
        <v>10</v>
      </c>
      <c r="E134" s="48">
        <v>10.6</v>
      </c>
      <c r="F134" s="48">
        <v>11.235999999999999</v>
      </c>
      <c r="G134" s="52">
        <v>11.9</v>
      </c>
      <c r="H134" s="52">
        <v>12.614000000000001</v>
      </c>
      <c r="I134" s="54">
        <v>13.445262600000001</v>
      </c>
      <c r="J134" s="63">
        <f t="shared" si="16"/>
        <v>14.251978356000002</v>
      </c>
      <c r="K134" s="267">
        <v>15.1</v>
      </c>
      <c r="L134" s="263"/>
    </row>
    <row r="135" spans="2:14" ht="12.75" x14ac:dyDescent="0.2">
      <c r="B135" s="47" t="s">
        <v>386</v>
      </c>
      <c r="C135" s="47">
        <v>15</v>
      </c>
      <c r="D135" s="46">
        <v>20</v>
      </c>
      <c r="E135" s="48">
        <v>21.2</v>
      </c>
      <c r="F135" s="48">
        <v>22.471999999999998</v>
      </c>
      <c r="G135" s="52">
        <v>23.8</v>
      </c>
      <c r="H135" s="52">
        <v>25.228000000000002</v>
      </c>
      <c r="I135" s="54">
        <v>26.890525200000003</v>
      </c>
      <c r="J135" s="63">
        <f t="shared" si="16"/>
        <v>28.503956712000004</v>
      </c>
      <c r="K135" s="267">
        <v>30.2</v>
      </c>
      <c r="L135" s="263"/>
    </row>
    <row r="136" spans="2:14" ht="12.75" x14ac:dyDescent="0.2">
      <c r="B136" s="47"/>
      <c r="C136" s="47"/>
      <c r="D136" s="46"/>
      <c r="E136" s="48"/>
      <c r="F136" s="46"/>
      <c r="G136" s="47"/>
      <c r="H136" s="47"/>
      <c r="I136" s="47"/>
      <c r="J136" s="47"/>
      <c r="K136" s="47"/>
      <c r="L136" s="214"/>
      <c r="M136" s="214"/>
      <c r="N136" s="214"/>
    </row>
    <row r="137" spans="2:14" ht="12.75" x14ac:dyDescent="0.2">
      <c r="B137" s="45" t="s">
        <v>168</v>
      </c>
      <c r="C137" s="47"/>
      <c r="D137" s="46"/>
      <c r="E137" s="48"/>
      <c r="F137" s="46"/>
      <c r="G137" s="47"/>
      <c r="H137" s="47"/>
      <c r="I137" s="47"/>
      <c r="J137" s="47"/>
      <c r="K137" s="47"/>
      <c r="L137" s="214"/>
      <c r="M137" s="214"/>
      <c r="N137" s="214"/>
    </row>
    <row r="138" spans="2:14" ht="12.75" x14ac:dyDescent="0.2">
      <c r="B138" s="47" t="s">
        <v>169</v>
      </c>
      <c r="C138" s="47">
        <v>40</v>
      </c>
      <c r="D138" s="46">
        <v>50</v>
      </c>
      <c r="E138" s="48">
        <v>53</v>
      </c>
      <c r="F138" s="46">
        <v>56.18</v>
      </c>
      <c r="G138" s="47">
        <v>59.55</v>
      </c>
      <c r="H138" s="52">
        <v>63.122999999999998</v>
      </c>
      <c r="I138" s="54">
        <v>67.282805699999997</v>
      </c>
      <c r="J138" s="63">
        <f t="shared" ref="J138:J139" si="17">I138*106%</f>
        <v>71.319774042000006</v>
      </c>
      <c r="K138" s="267">
        <v>75.598960484520006</v>
      </c>
      <c r="L138" s="263"/>
    </row>
    <row r="139" spans="2:14" ht="12.75" x14ac:dyDescent="0.2">
      <c r="B139" s="47" t="s">
        <v>170</v>
      </c>
      <c r="C139" s="47">
        <v>2</v>
      </c>
      <c r="D139" s="46">
        <v>5</v>
      </c>
      <c r="E139" s="48">
        <v>5.3</v>
      </c>
      <c r="F139" s="48">
        <v>5.6179999999999994</v>
      </c>
      <c r="G139" s="47">
        <v>5.95</v>
      </c>
      <c r="H139" s="52">
        <v>6.3070000000000004</v>
      </c>
      <c r="I139" s="54">
        <v>6.7226313000000006</v>
      </c>
      <c r="J139" s="63">
        <f t="shared" si="17"/>
        <v>7.1259891780000011</v>
      </c>
      <c r="K139" s="267">
        <v>7.5535485286800013</v>
      </c>
      <c r="L139" s="263"/>
    </row>
    <row r="141" spans="2:14" x14ac:dyDescent="0.2">
      <c r="D141" s="258"/>
      <c r="E141" s="258"/>
      <c r="F141" s="258"/>
      <c r="G141" s="258"/>
    </row>
  </sheetData>
  <autoFilter ref="B5:L139" xr:uid="{003E5125-FC8D-4A55-92A5-BCEBDD5854C6}"/>
  <mergeCells count="3">
    <mergeCell ref="B2:K2"/>
    <mergeCell ref="B3:K3"/>
    <mergeCell ref="B4:K4"/>
  </mergeCells>
  <pageMargins left="0.7" right="0.7" top="0.75" bottom="0.75" header="0.3" footer="0.3"/>
  <pageSetup paperSize="9" orientation="portrait" r:id="rId1"/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28"/>
  <sheetViews>
    <sheetView tabSelected="1" zoomScaleNormal="100" workbookViewId="0">
      <selection activeCell="N36" sqref="N36"/>
    </sheetView>
  </sheetViews>
  <sheetFormatPr defaultRowHeight="12" x14ac:dyDescent="0.2"/>
  <cols>
    <col min="1" max="1" width="0.5703125" style="1" customWidth="1"/>
    <col min="2" max="2" width="39.5703125" style="1" bestFit="1" customWidth="1"/>
    <col min="3" max="3" width="0.140625" style="1" hidden="1" customWidth="1"/>
    <col min="4" max="4" width="12.140625" style="2" hidden="1" customWidth="1"/>
    <col min="5" max="5" width="10.5703125" style="2" hidden="1" customWidth="1"/>
    <col min="6" max="6" width="8.5703125" style="1" hidden="1" customWidth="1"/>
    <col min="7" max="7" width="9.140625" style="11" hidden="1" customWidth="1"/>
    <col min="8" max="8" width="9.140625" style="1" hidden="1" customWidth="1"/>
    <col min="9" max="9" width="10.7109375" style="1" bestFit="1" customWidth="1"/>
    <col min="10" max="10" width="11.85546875" style="261" customWidth="1"/>
    <col min="11" max="11" width="15.5703125" style="261" customWidth="1"/>
    <col min="12" max="16384" width="9.140625" style="1"/>
  </cols>
  <sheetData>
    <row r="1" spans="2:12" ht="12.75" thickBot="1" x14ac:dyDescent="0.25"/>
    <row r="2" spans="2:12" x14ac:dyDescent="0.2">
      <c r="B2" s="132" t="s">
        <v>173</v>
      </c>
      <c r="C2" s="133"/>
      <c r="D2" s="134"/>
      <c r="E2" s="134"/>
      <c r="F2" s="133"/>
      <c r="G2" s="135"/>
      <c r="H2" s="133"/>
      <c r="I2" s="133"/>
      <c r="J2" s="281"/>
      <c r="K2" s="276"/>
    </row>
    <row r="3" spans="2:12" ht="38.25" x14ac:dyDescent="0.2">
      <c r="B3" s="136"/>
      <c r="C3" s="5" t="s">
        <v>33</v>
      </c>
      <c r="D3" s="9" t="s">
        <v>29</v>
      </c>
      <c r="E3" s="9" t="s">
        <v>30</v>
      </c>
      <c r="F3" s="9" t="s">
        <v>184</v>
      </c>
      <c r="G3" s="12" t="s">
        <v>203</v>
      </c>
      <c r="H3" s="278" t="s">
        <v>211</v>
      </c>
      <c r="I3" s="147" t="s">
        <v>250</v>
      </c>
      <c r="J3" s="65" t="s">
        <v>338</v>
      </c>
      <c r="K3" s="103" t="s">
        <v>392</v>
      </c>
    </row>
    <row r="4" spans="2:12" x14ac:dyDescent="0.2">
      <c r="B4" s="136"/>
      <c r="C4" s="5"/>
      <c r="D4" s="6"/>
      <c r="E4" s="6"/>
      <c r="F4" s="9"/>
      <c r="G4" s="13"/>
      <c r="H4" s="277" t="s">
        <v>197</v>
      </c>
      <c r="I4" s="9" t="s">
        <v>197</v>
      </c>
      <c r="J4" s="9" t="s">
        <v>197</v>
      </c>
      <c r="K4" s="282"/>
    </row>
    <row r="5" spans="2:12" x14ac:dyDescent="0.2">
      <c r="B5" s="136"/>
      <c r="C5" s="5"/>
      <c r="D5" s="6"/>
      <c r="E5" s="6"/>
      <c r="F5" s="9"/>
      <c r="G5" s="14"/>
      <c r="H5" s="258"/>
      <c r="I5" s="3"/>
      <c r="J5" s="5"/>
      <c r="K5" s="282"/>
    </row>
    <row r="6" spans="2:12" x14ac:dyDescent="0.2">
      <c r="B6" s="136" t="s">
        <v>174</v>
      </c>
      <c r="C6" s="3">
        <v>11</v>
      </c>
      <c r="D6" s="6">
        <v>13</v>
      </c>
      <c r="E6" s="6">
        <v>13.78</v>
      </c>
      <c r="F6" s="7">
        <v>14.606799999999998</v>
      </c>
      <c r="G6" s="15">
        <v>15.5</v>
      </c>
      <c r="H6" s="279">
        <v>16.43</v>
      </c>
      <c r="I6" s="16">
        <v>17.497949999999999</v>
      </c>
      <c r="J6" s="267">
        <f>I6*106%</f>
        <v>18.547827000000002</v>
      </c>
      <c r="K6" s="138">
        <v>19.7</v>
      </c>
      <c r="L6" s="263"/>
    </row>
    <row r="7" spans="2:12" x14ac:dyDescent="0.2">
      <c r="B7" s="136" t="s">
        <v>175</v>
      </c>
      <c r="C7" s="3">
        <v>16</v>
      </c>
      <c r="D7" s="6">
        <v>19</v>
      </c>
      <c r="E7" s="6">
        <v>20.14</v>
      </c>
      <c r="F7" s="7">
        <v>21.348400000000002</v>
      </c>
      <c r="G7" s="15">
        <v>22.6</v>
      </c>
      <c r="H7" s="279">
        <v>23.956000000000003</v>
      </c>
      <c r="I7" s="16">
        <v>25.513140000000003</v>
      </c>
      <c r="J7" s="267">
        <f t="shared" ref="J7:J8" si="0">I7*106%</f>
        <v>27.043928400000006</v>
      </c>
      <c r="K7" s="138">
        <v>28.7</v>
      </c>
      <c r="L7" s="263"/>
    </row>
    <row r="8" spans="2:12" ht="12.75" thickBot="1" x14ac:dyDescent="0.25">
      <c r="B8" s="139" t="s">
        <v>176</v>
      </c>
      <c r="C8" s="140">
        <v>70</v>
      </c>
      <c r="D8" s="141">
        <v>75</v>
      </c>
      <c r="E8" s="141">
        <v>79.5</v>
      </c>
      <c r="F8" s="142">
        <v>84.27</v>
      </c>
      <c r="G8" s="143">
        <v>89.3</v>
      </c>
      <c r="H8" s="280">
        <v>94.658000000000001</v>
      </c>
      <c r="I8" s="145">
        <v>100.81076999999999</v>
      </c>
      <c r="J8" s="283">
        <f t="shared" si="0"/>
        <v>106.8594162</v>
      </c>
      <c r="K8" s="146">
        <v>113.3</v>
      </c>
      <c r="L8" s="263"/>
    </row>
    <row r="21" spans="2:12" ht="12.75" thickBot="1" x14ac:dyDescent="0.25"/>
    <row r="22" spans="2:12" x14ac:dyDescent="0.2">
      <c r="B22" s="132" t="s">
        <v>177</v>
      </c>
      <c r="C22" s="133"/>
      <c r="D22" s="134"/>
      <c r="E22" s="134"/>
      <c r="F22" s="133"/>
      <c r="G22" s="135"/>
      <c r="H22" s="133"/>
      <c r="I22" s="133"/>
      <c r="J22" s="281"/>
      <c r="K22" s="276"/>
    </row>
    <row r="23" spans="2:12" ht="38.25" x14ac:dyDescent="0.2">
      <c r="B23" s="136"/>
      <c r="C23" s="5" t="s">
        <v>33</v>
      </c>
      <c r="D23" s="9" t="s">
        <v>29</v>
      </c>
      <c r="E23" s="9" t="s">
        <v>30</v>
      </c>
      <c r="F23" s="9" t="s">
        <v>184</v>
      </c>
      <c r="G23" s="12" t="s">
        <v>203</v>
      </c>
      <c r="H23" s="12" t="s">
        <v>211</v>
      </c>
      <c r="I23" s="147" t="s">
        <v>250</v>
      </c>
      <c r="J23" s="65" t="s">
        <v>338</v>
      </c>
      <c r="K23" s="103" t="s">
        <v>392</v>
      </c>
    </row>
    <row r="24" spans="2:12" x14ac:dyDescent="0.2">
      <c r="B24" s="136"/>
      <c r="C24" s="5"/>
      <c r="D24" s="9"/>
      <c r="E24" s="9"/>
      <c r="F24" s="9" t="s">
        <v>197</v>
      </c>
      <c r="G24" s="9" t="s">
        <v>197</v>
      </c>
      <c r="H24" s="9" t="s">
        <v>197</v>
      </c>
      <c r="I24" s="9" t="s">
        <v>197</v>
      </c>
      <c r="J24" s="9" t="s">
        <v>197</v>
      </c>
      <c r="K24" s="137" t="s">
        <v>197</v>
      </c>
    </row>
    <row r="25" spans="2:12" x14ac:dyDescent="0.2">
      <c r="B25" s="136"/>
      <c r="C25" s="5"/>
      <c r="D25" s="6"/>
      <c r="E25" s="6"/>
      <c r="F25" s="9"/>
      <c r="G25" s="13"/>
      <c r="H25" s="4"/>
      <c r="I25" s="3"/>
      <c r="J25" s="5"/>
      <c r="K25" s="282"/>
    </row>
    <row r="26" spans="2:12" x14ac:dyDescent="0.2">
      <c r="B26" s="136" t="s">
        <v>178</v>
      </c>
      <c r="C26" s="3">
        <v>70</v>
      </c>
      <c r="D26" s="6">
        <v>80</v>
      </c>
      <c r="E26" s="6">
        <v>84.8</v>
      </c>
      <c r="F26" s="7">
        <v>89.887999999999991</v>
      </c>
      <c r="G26" s="15">
        <v>95.3</v>
      </c>
      <c r="H26" s="10">
        <v>101.018</v>
      </c>
      <c r="I26" s="16">
        <v>107.58417</v>
      </c>
      <c r="J26" s="267">
        <f>I26*106%</f>
        <v>114.0392202</v>
      </c>
      <c r="K26" s="138">
        <v>120.9</v>
      </c>
      <c r="L26" s="263"/>
    </row>
    <row r="27" spans="2:12" x14ac:dyDescent="0.2">
      <c r="B27" s="136" t="s">
        <v>179</v>
      </c>
      <c r="C27" s="3">
        <v>400</v>
      </c>
      <c r="D27" s="6">
        <v>500</v>
      </c>
      <c r="E27" s="6">
        <v>530</v>
      </c>
      <c r="F27" s="7">
        <v>561.79999999999995</v>
      </c>
      <c r="G27" s="15">
        <v>595.5</v>
      </c>
      <c r="H27" s="10">
        <v>631.23</v>
      </c>
      <c r="I27" s="16">
        <v>672.25995</v>
      </c>
      <c r="J27" s="267">
        <f t="shared" ref="J27:K28" si="1">I27*106%</f>
        <v>712.59554700000001</v>
      </c>
      <c r="K27" s="138">
        <v>755.35127982000006</v>
      </c>
      <c r="L27" s="263"/>
    </row>
    <row r="28" spans="2:12" ht="12.75" thickBot="1" x14ac:dyDescent="0.25">
      <c r="B28" s="139" t="s">
        <v>180</v>
      </c>
      <c r="C28" s="140">
        <v>70</v>
      </c>
      <c r="D28" s="141">
        <v>80</v>
      </c>
      <c r="E28" s="141">
        <v>84.8</v>
      </c>
      <c r="F28" s="142">
        <v>89.887999999999991</v>
      </c>
      <c r="G28" s="143">
        <v>95.3</v>
      </c>
      <c r="H28" s="144">
        <v>101.018</v>
      </c>
      <c r="I28" s="145">
        <v>107.58417</v>
      </c>
      <c r="J28" s="283">
        <f t="shared" si="1"/>
        <v>114.0392202</v>
      </c>
      <c r="K28" s="146">
        <v>120.9</v>
      </c>
      <c r="L28" s="26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DF7CEFED47C4081EBACCFBCE62303" ma:contentTypeVersion="1" ma:contentTypeDescription="Create a new document." ma:contentTypeScope="" ma:versionID="d248963deac00380932ed576ff414a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3781EB-6C75-41AE-82B7-F6D44C3F8268}"/>
</file>

<file path=customXml/itemProps2.xml><?xml version="1.0" encoding="utf-8"?>
<ds:datastoreItem xmlns:ds="http://schemas.openxmlformats.org/officeDocument/2006/customXml" ds:itemID="{3D225BDC-3DE5-4795-B1EB-8AF5A64D83ED}"/>
</file>

<file path=customXml/itemProps3.xml><?xml version="1.0" encoding="utf-8"?>
<ds:datastoreItem xmlns:ds="http://schemas.openxmlformats.org/officeDocument/2006/customXml" ds:itemID="{E926F42A-B877-41F7-A92B-1AB29B0CBD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PROPERTY RATES 19_20</vt:lpstr>
      <vt:lpstr>ELECTRICITY</vt:lpstr>
      <vt:lpstr>REFUSE REMOVAL</vt:lpstr>
      <vt:lpstr>TECHNICAL &amp; ENG.</vt:lpstr>
      <vt:lpstr>DTPS</vt:lpstr>
      <vt:lpstr>COMMUNITY &amp; SOCIAL SERVICES</vt:lpstr>
      <vt:lpstr>CORPORATE &amp; SUPPORT SERVICE</vt:lpstr>
      <vt:lpstr>DTPS!Print_Area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Lynch</dc:creator>
  <cp:lastModifiedBy>Andile Gushmani</cp:lastModifiedBy>
  <cp:lastPrinted>2015-05-12T06:46:48Z</cp:lastPrinted>
  <dcterms:created xsi:type="dcterms:W3CDTF">2014-03-04T11:43:10Z</dcterms:created>
  <dcterms:modified xsi:type="dcterms:W3CDTF">2020-03-23T22:25:43Z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0x010100050DF7CEFED47C4081EBACCFBCE62303</vt:lpwstr>
  </property>
</Properties>
</file>